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0" activeTab="2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<sst xmlns="http://schemas.openxmlformats.org/spreadsheetml/2006/main" count="305" uniqueCount="131">
  <si>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</si>
  <si>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</si>
  <si>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</si>
  <si>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</si>
  <si>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</si>
  <si>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</si>
  <si>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</si>
  <si>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</si>
  <si>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</si>
  <si>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</si>
  <si>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</si>
  <si>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</si>
  <si>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</si>
  <si>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</si>
  <si>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Розы Люксембург</t>
  </si>
  <si>
    <t>48/1</t>
  </si>
  <si>
    <t>01.04.2016 г.</t>
  </si>
  <si>
    <t xml:space="preserve">Ремонт жилья </t>
  </si>
  <si>
    <t>Узлы учета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</si>
  <si>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</si>
  <si>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</si>
  <si>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</si>
  <si>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</si>
  <si>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</si>
  <si>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</si>
  <si>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</si>
  <si>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</si>
  <si>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</si>
  <si>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</si>
  <si>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</si>
  <si>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</si>
  <si>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</si>
  <si>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</si>
  <si>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</si>
  <si>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</si>
  <si>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</si>
  <si>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</si>
  <si>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</si>
  <si>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</si>
  <si>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</si>
  <si>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</si>
  <si>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Эл.снабжение (СОИД)</t>
  </si>
  <si>
    <t>Май 2017</t>
  </si>
  <si>
    <t>Вид работ</t>
  </si>
  <si>
    <t>Место проведения работ</t>
  </si>
  <si>
    <t>Сумма</t>
  </si>
  <si>
    <t>смена светильников в подъездах</t>
  </si>
  <si>
    <t>р.Люксембург 48/1</t>
  </si>
  <si>
    <t>ИТОГО</t>
  </si>
  <si>
    <t>Июнь 2017 г</t>
  </si>
  <si>
    <t>смена трубопровода ГВС</t>
  </si>
  <si>
    <t>кв. 74-77</t>
  </si>
  <si>
    <t>Декабрь 2017 г</t>
  </si>
  <si>
    <t>смена трубопровода ф 20,32 мм (ремонт стояка п-сушителя)</t>
  </si>
  <si>
    <t xml:space="preserve">кв. 37 </t>
  </si>
  <si>
    <t>ВСЕГО</t>
  </si>
  <si>
    <t>Январь 2017 г</t>
  </si>
  <si>
    <t>т/о УУЭЭ</t>
  </si>
  <si>
    <t>Р.Люксембург 48/1</t>
  </si>
  <si>
    <t>т/о УУТЭ</t>
  </si>
  <si>
    <t>Февраль 2017 г</t>
  </si>
  <si>
    <t>кв. 20</t>
  </si>
  <si>
    <t>периодический осмотр вентканалов</t>
  </si>
  <si>
    <t>кв.2,5,9,11,16-18,20-22,25,27,28,31,36,38,39,41,42,43,49,52-54,56,59,61-63</t>
  </si>
  <si>
    <t>,</t>
  </si>
  <si>
    <t>Март 2017</t>
  </si>
  <si>
    <t>осмотр вентиляционных каналов видеоаппаратурой и устранение завалов</t>
  </si>
  <si>
    <t>р. Люксембург, 48/1</t>
  </si>
  <si>
    <t>кв. 24</t>
  </si>
  <si>
    <t>т/о  общедомового  прибора  учета               э/ энергии</t>
  </si>
  <si>
    <t>т/о УУТЭ ЦО И ГВС</t>
  </si>
  <si>
    <t>Апрель 2017</t>
  </si>
  <si>
    <t>слив воды из системы</t>
  </si>
  <si>
    <t>закрытие отопительного периода</t>
  </si>
  <si>
    <t>Планово-предупредительный ремонт (ревизия щитов этажных, ревизия ВРУ)</t>
  </si>
  <si>
    <t>проверка технического состояния вентиляционных каналов</t>
  </si>
  <si>
    <t>кв. 69,70,71,72,73,74,77,78,79</t>
  </si>
  <si>
    <t>дезинсекция подвальных помещений</t>
  </si>
  <si>
    <t>Июль 2017 г</t>
  </si>
  <si>
    <t>смена коренного крана</t>
  </si>
  <si>
    <t>Кв 64</t>
  </si>
  <si>
    <t xml:space="preserve">замена коренного крана </t>
  </si>
  <si>
    <t>Кв 77</t>
  </si>
  <si>
    <t>гидравлические испытания ввода ГВС</t>
  </si>
  <si>
    <t>гидравлические испытания внутридомовой системы ЦО</t>
  </si>
  <si>
    <t>смена автоматов в ВРУ</t>
  </si>
  <si>
    <t>устройство питающей линии до датчика</t>
  </si>
  <si>
    <t>2,4-й подъезд</t>
  </si>
  <si>
    <t>Август 2017 г</t>
  </si>
  <si>
    <t>ремонт ЩЭ (смена автомата)</t>
  </si>
  <si>
    <t>кв. 43</t>
  </si>
  <si>
    <t>закрытие щитов этажных (установка навесных замков)</t>
  </si>
  <si>
    <t>кв. 67, 1, 31</t>
  </si>
  <si>
    <t>Сентябрь 2017 г</t>
  </si>
  <si>
    <t>промывка системы ЦО</t>
  </si>
  <si>
    <t>осмотр вентиляционного канала</t>
  </si>
  <si>
    <t>кв.30,31,33,50,65,67,76.</t>
  </si>
  <si>
    <t>закрытие щитов этажных (установка навесных замков), смена ламп на светодиодные</t>
  </si>
  <si>
    <t>кв. 67,1,31</t>
  </si>
  <si>
    <t>ремонт электроосвещения в подъезде</t>
  </si>
  <si>
    <t>5-й,6-й подъезд</t>
  </si>
  <si>
    <t>Октябрь 2017 г</t>
  </si>
  <si>
    <t>ликвидация воздушных пробок в стояках</t>
  </si>
  <si>
    <t>кв.16,18,20,22,24,17,19,21,23,25</t>
  </si>
  <si>
    <t>замена крана шарового ф 15 мм, тройников, муфт, уголков</t>
  </si>
  <si>
    <t>кв. 12 ЦО (п-сушитель)</t>
  </si>
  <si>
    <t>осмотр вентиляционных каналов</t>
  </si>
  <si>
    <t>кв. 14,29,35,37,40,48,57,64</t>
  </si>
  <si>
    <t>Ноябрь 2017 г</t>
  </si>
  <si>
    <t>осмотр вентиляционных каналов (прошу добавить работу в октябрь 2017г.)</t>
  </si>
  <si>
    <t>кв. 10,26,47,68,80</t>
  </si>
  <si>
    <t>осмотр вентиляционного каналов (прошу снять работу с октября 2017 г.)</t>
  </si>
  <si>
    <t>востановление вентиляционного канала</t>
  </si>
  <si>
    <t>кв. 41</t>
  </si>
  <si>
    <t xml:space="preserve">смена общедомового узла учета электроэнергии </t>
  </si>
  <si>
    <t xml:space="preserve">установка замка на ШЭ </t>
  </si>
  <si>
    <t>2-й подъезд, 5-й этаж</t>
  </si>
  <si>
    <t xml:space="preserve">ремонт электропроводки в подъезде </t>
  </si>
  <si>
    <t>5,6 подъезд</t>
  </si>
  <si>
    <t>ремонт электроснабжения (смена автоматов в ЩЭ)</t>
  </si>
  <si>
    <t>кв.74</t>
  </si>
  <si>
    <t>смена трубопровода ф 25 мм</t>
  </si>
  <si>
    <t>кв. 35 ЦО п/п</t>
  </si>
  <si>
    <t>смена трубопровода ф 20 мм</t>
  </si>
  <si>
    <t>кв. 64 ГВС п/п</t>
  </si>
  <si>
    <t>установка крана шарового ф 15 мм</t>
  </si>
  <si>
    <t>кв. 12 ГВС</t>
  </si>
  <si>
    <t>Ликвидация воздушных пробок, устранение непрогрева системы ЦО</t>
  </si>
  <si>
    <t>кв. 41,44,47,50,53</t>
  </si>
  <si>
    <t xml:space="preserve">установка крана водоразборного ф 15 мм </t>
  </si>
  <si>
    <t>кв. 40 ЦО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</si>
</sst>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0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0" fillId="0" borderId="0" xfId="0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6" fillId="2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164" fontId="6" fillId="2" borderId="0" xfId="0" applyFont="1" applyFill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0" fillId="0" borderId="0" xfId="0" applyAlignment="1">
      <alignment wrapText="1"/>
    </xf>
    <xf numFmtId="164" fontId="2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justify" wrapText="1"/>
    </xf>
    <xf numFmtId="166" fontId="3" fillId="0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 wrapText="1"/>
    </xf>
    <xf numFmtId="164" fontId="3" fillId="0" borderId="1" xfId="0" applyNumberFormat="1" applyFont="1" applyFill="1" applyBorder="1" applyAlignment="1">
      <alignment horizontal="left" wrapText="1"/>
    </xf>
    <xf numFmtId="164" fontId="1" fillId="0" borderId="1" xfId="0" applyFont="1" applyFill="1" applyBorder="1" applyAlignment="1">
      <alignment horizontal="left" wrapText="1"/>
    </xf>
    <xf numFmtId="164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048">
          <cell r="E3048">
            <v>18023.15</v>
          </cell>
          <cell r="F3048">
            <v>19366.34</v>
          </cell>
          <cell r="G3048">
            <v>211466.60999999996</v>
          </cell>
          <cell r="H3048">
            <v>212943.90000000005</v>
          </cell>
          <cell r="I3048">
            <v>51760.380000000005</v>
          </cell>
          <cell r="J3048">
            <v>180549.86000000004</v>
          </cell>
          <cell r="K3048">
            <v>16545.8599999999</v>
          </cell>
        </row>
        <row r="3049">
          <cell r="E3049">
            <v>0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</row>
        <row r="3050">
          <cell r="E3050">
            <v>0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  <cell r="J3050">
            <v>0</v>
          </cell>
          <cell r="K3050">
            <v>0</v>
          </cell>
        </row>
        <row r="3051">
          <cell r="E3051">
            <v>0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</row>
        <row r="3052">
          <cell r="E3052">
            <v>0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  <cell r="J3052">
            <v>0</v>
          </cell>
          <cell r="K3052">
            <v>0</v>
          </cell>
        </row>
        <row r="3053">
          <cell r="E3053">
            <v>0</v>
          </cell>
          <cell r="F3053">
            <v>1680</v>
          </cell>
          <cell r="G3053">
            <v>0</v>
          </cell>
          <cell r="H3053">
            <v>0</v>
          </cell>
          <cell r="I3053">
            <v>0</v>
          </cell>
          <cell r="J3053">
            <v>1680</v>
          </cell>
          <cell r="K3053">
            <v>0</v>
          </cell>
        </row>
        <row r="3055">
          <cell r="E3055">
            <v>8343.94</v>
          </cell>
          <cell r="F3055">
            <v>-46494.2</v>
          </cell>
          <cell r="G3055">
            <v>97062.85999999999</v>
          </cell>
          <cell r="H3055">
            <v>97784.17</v>
          </cell>
          <cell r="I3055">
            <v>87394.56999999999</v>
          </cell>
          <cell r="J3055">
            <v>-36104.59999999999</v>
          </cell>
          <cell r="K3055">
            <v>7622.62999999999</v>
          </cell>
        </row>
        <row r="3056">
          <cell r="E3056">
            <v>7766.04</v>
          </cell>
          <cell r="F3056">
            <v>-7766.04</v>
          </cell>
          <cell r="G3056">
            <v>90337.72</v>
          </cell>
          <cell r="H3056">
            <v>91008.93</v>
          </cell>
          <cell r="I3056">
            <v>90337.72</v>
          </cell>
          <cell r="J3056">
            <v>-7094.830000000002</v>
          </cell>
          <cell r="K3056">
            <v>7094.830000000002</v>
          </cell>
        </row>
        <row r="3057">
          <cell r="E3057">
            <v>2588.74</v>
          </cell>
          <cell r="F3057">
            <v>17829.78</v>
          </cell>
          <cell r="G3057">
            <v>30112.579999999994</v>
          </cell>
          <cell r="H3057">
            <v>30336.350000000002</v>
          </cell>
          <cell r="I3057">
            <v>16502.6</v>
          </cell>
          <cell r="J3057">
            <v>31663.530000000006</v>
          </cell>
          <cell r="K3057">
            <v>2364.9699999999903</v>
          </cell>
        </row>
        <row r="3058">
          <cell r="E3058">
            <v>1725.73</v>
          </cell>
          <cell r="F3058">
            <v>-2583.53</v>
          </cell>
          <cell r="G3058">
            <v>20075.059999999994</v>
          </cell>
          <cell r="H3058">
            <v>20224.23</v>
          </cell>
          <cell r="I3058">
            <v>22661.039999999994</v>
          </cell>
          <cell r="J3058">
            <v>-5020.339999999993</v>
          </cell>
          <cell r="K3058">
            <v>1576.559999999994</v>
          </cell>
        </row>
        <row r="3059">
          <cell r="E3059">
            <v>440.08</v>
          </cell>
          <cell r="F3059">
            <v>-1200.4</v>
          </cell>
          <cell r="G3059">
            <v>5119.15</v>
          </cell>
          <cell r="H3059">
            <v>5157.169999999999</v>
          </cell>
          <cell r="I3059">
            <v>9216</v>
          </cell>
          <cell r="J3059">
            <v>-5259.230000000001</v>
          </cell>
          <cell r="K3059">
            <v>402.0600000000004</v>
          </cell>
        </row>
        <row r="3060">
          <cell r="E3060">
            <v>12.95</v>
          </cell>
          <cell r="F3060">
            <v>100.23</v>
          </cell>
          <cell r="G3060">
            <v>150.6</v>
          </cell>
          <cell r="H3060">
            <v>151.68</v>
          </cell>
          <cell r="I3060">
            <v>0</v>
          </cell>
          <cell r="J3060">
            <v>251.91000000000003</v>
          </cell>
          <cell r="K3060">
            <v>11.869999999999976</v>
          </cell>
        </row>
        <row r="3061">
          <cell r="E3061">
            <v>4098.64</v>
          </cell>
          <cell r="F3061">
            <v>-4098.64</v>
          </cell>
          <cell r="G3061">
            <v>47678.23999999999</v>
          </cell>
          <cell r="H3061">
            <v>48032.57000000001</v>
          </cell>
          <cell r="I3061">
            <v>47678.23999999999</v>
          </cell>
          <cell r="J3061">
            <v>-3744.309999999983</v>
          </cell>
          <cell r="K3061">
            <v>3744.309999999983</v>
          </cell>
        </row>
        <row r="3062">
          <cell r="E3062">
            <v>1510.04</v>
          </cell>
          <cell r="F3062">
            <v>-11235.55</v>
          </cell>
          <cell r="G3062">
            <v>17565.68</v>
          </cell>
          <cell r="H3062">
            <v>17696.2</v>
          </cell>
          <cell r="I3062">
            <v>31131.51146</v>
          </cell>
          <cell r="J3062">
            <v>-24670.86146</v>
          </cell>
          <cell r="K3062">
            <v>1379.5200000000004</v>
          </cell>
        </row>
        <row r="3063">
          <cell r="E3063">
            <v>392.57</v>
          </cell>
          <cell r="F3063">
            <v>194.79</v>
          </cell>
          <cell r="G3063">
            <v>4567.02</v>
          </cell>
          <cell r="H3063">
            <v>4601.02</v>
          </cell>
          <cell r="I3063">
            <v>0</v>
          </cell>
          <cell r="J3063">
            <v>4795.81</v>
          </cell>
          <cell r="K3063">
            <v>358.5699999999997</v>
          </cell>
        </row>
        <row r="3065">
          <cell r="E3065">
            <v>10403.85</v>
          </cell>
          <cell r="F3065">
            <v>-10403.85</v>
          </cell>
          <cell r="G3065">
            <v>125873.05000000002</v>
          </cell>
          <cell r="H3065">
            <v>126436.72</v>
          </cell>
          <cell r="I3065">
            <v>125873.05000000002</v>
          </cell>
          <cell r="J3065">
            <v>-9840.180000000022</v>
          </cell>
          <cell r="K3065">
            <v>9840.180000000022</v>
          </cell>
        </row>
        <row r="3066">
          <cell r="E3066">
            <v>0</v>
          </cell>
          <cell r="F3066">
            <v>0</v>
          </cell>
          <cell r="G3066">
            <v>5524.350000000001</v>
          </cell>
          <cell r="H3066">
            <v>7052.560000000001</v>
          </cell>
          <cell r="I3066">
            <v>5524.350000000001</v>
          </cell>
          <cell r="J3066">
            <v>1528.21</v>
          </cell>
          <cell r="K3066">
            <v>-1528.21</v>
          </cell>
        </row>
        <row r="3067">
          <cell r="E3067">
            <v>1339.64</v>
          </cell>
          <cell r="F3067">
            <v>-1339.64</v>
          </cell>
          <cell r="G3067">
            <v>0</v>
          </cell>
          <cell r="H3067">
            <v>906.02</v>
          </cell>
          <cell r="I3067">
            <v>0</v>
          </cell>
          <cell r="J3067">
            <v>-433.6200000000001</v>
          </cell>
          <cell r="K3067">
            <v>433.6200000000001</v>
          </cell>
        </row>
        <row r="3068">
          <cell r="E3068">
            <v>-351.67</v>
          </cell>
          <cell r="F3068">
            <v>351.67</v>
          </cell>
          <cell r="G3068">
            <v>8559.64</v>
          </cell>
          <cell r="H3068">
            <v>8379.32</v>
          </cell>
          <cell r="I3068">
            <v>8559.64</v>
          </cell>
          <cell r="J3068">
            <v>171.35000000000036</v>
          </cell>
          <cell r="K3068">
            <v>-171.35000000000036</v>
          </cell>
        </row>
        <row r="3069">
          <cell r="E3069">
            <v>7891.22</v>
          </cell>
          <cell r="F3069">
            <v>-7891.22</v>
          </cell>
          <cell r="G3069">
            <v>95663.57999999999</v>
          </cell>
          <cell r="H3069">
            <v>96120.38999999998</v>
          </cell>
          <cell r="I3069">
            <v>95663.57999999999</v>
          </cell>
          <cell r="J3069">
            <v>-7434.4100000000035</v>
          </cell>
          <cell r="K3069">
            <v>7434.4100000000035</v>
          </cell>
        </row>
        <row r="3070">
          <cell r="E3070">
            <v>2121.22</v>
          </cell>
          <cell r="F3070">
            <v>-2121.22</v>
          </cell>
          <cell r="G3070">
            <v>0</v>
          </cell>
          <cell r="H3070">
            <v>1284.64</v>
          </cell>
          <cell r="I3070">
            <v>0</v>
          </cell>
          <cell r="J3070">
            <v>-836.5799999999997</v>
          </cell>
          <cell r="K3070">
            <v>836.5799999999997</v>
          </cell>
        </row>
        <row r="3071">
          <cell r="E3071">
            <v>9509.93</v>
          </cell>
          <cell r="F3071">
            <v>-9509.93</v>
          </cell>
          <cell r="G3071">
            <v>114292.99000000002</v>
          </cell>
          <cell r="H3071">
            <v>114920.24</v>
          </cell>
          <cell r="I3071">
            <v>114292.99000000002</v>
          </cell>
          <cell r="J3071">
            <v>-8882.680000000022</v>
          </cell>
          <cell r="K3071">
            <v>8882.680000000008</v>
          </cell>
        </row>
        <row r="3072">
          <cell r="E3072">
            <v>0</v>
          </cell>
          <cell r="F3072">
            <v>0</v>
          </cell>
          <cell r="G3072">
            <v>41878.01</v>
          </cell>
          <cell r="H3072">
            <v>32596.579999999998</v>
          </cell>
          <cell r="I3072">
            <v>41878.01</v>
          </cell>
          <cell r="J3072">
            <v>-9281.430000000004</v>
          </cell>
          <cell r="K3072">
            <v>9281.430000000004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80" zoomScaleNormal="80" workbookViewId="0" topLeftCell="A1">
      <selection activeCell="J37" sqref="J37"/>
    </sheetView>
  </sheetViews>
  <sheetFormatPr defaultColWidth="12.57421875" defaultRowHeight="12.75"/>
  <cols>
    <col min="1" max="1" width="8.140625" style="0" customWidth="1"/>
    <col min="2" max="2" width="24.28125" style="0" customWidth="1"/>
    <col min="3" max="3" width="6.421875" style="0" customWidth="1"/>
    <col min="4" max="4" width="0" style="0" hidden="1" customWidth="1"/>
    <col min="5" max="5" width="20.140625" style="0" customWidth="1"/>
    <col min="6" max="6" width="22.42187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23.4218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8.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/>
      <c r="B5" s="5" t="s">
        <v>14</v>
      </c>
      <c r="C5" s="5" t="s">
        <v>15</v>
      </c>
      <c r="D5" s="3"/>
      <c r="E5" s="3"/>
      <c r="F5" s="3"/>
      <c r="G5" s="3"/>
      <c r="H5" s="3"/>
      <c r="I5" s="3"/>
      <c r="J5" s="3"/>
      <c r="K5" s="3"/>
      <c r="L5" s="5" t="s">
        <v>16</v>
      </c>
    </row>
    <row r="6" spans="1:12" s="2" customFormat="1" ht="12.75" hidden="1">
      <c r="A6" s="3">
        <v>1</v>
      </c>
      <c r="B6" s="3"/>
      <c r="C6" s="3"/>
      <c r="D6" s="3" t="s">
        <v>17</v>
      </c>
      <c r="E6" s="4">
        <f>'[1]Лицевые счета домов свод'!E3048</f>
        <v>18023.15</v>
      </c>
      <c r="F6" s="4">
        <f>'[1]Лицевые счета домов свод'!F3048</f>
        <v>19366.34</v>
      </c>
      <c r="G6" s="4">
        <f>'[1]Лицевые счета домов свод'!G3048</f>
        <v>211466.60999999996</v>
      </c>
      <c r="H6" s="4">
        <f>'[1]Лицевые счета домов свод'!H3048</f>
        <v>212943.90000000005</v>
      </c>
      <c r="I6" s="4">
        <f>'[1]Лицевые счета домов свод'!I3048</f>
        <v>51760.380000000005</v>
      </c>
      <c r="J6" s="4">
        <f>'[1]Лицевые счета домов свод'!J3048</f>
        <v>180549.86000000004</v>
      </c>
      <c r="K6" s="4">
        <f>'[1]Лицевые счета домов свод'!K3048</f>
        <v>16545.8599999999</v>
      </c>
      <c r="L6" s="3"/>
    </row>
    <row r="7" spans="1:12" s="2" customFormat="1" ht="12.75" hidden="1">
      <c r="A7" s="3"/>
      <c r="B7" s="3"/>
      <c r="C7" s="3"/>
      <c r="D7" s="3" t="s">
        <v>18</v>
      </c>
      <c r="E7" s="4">
        <f>'[1]Лицевые счета домов свод'!E3049</f>
        <v>0</v>
      </c>
      <c r="F7" s="4">
        <f>'[1]Лицевые счета домов свод'!F3049</f>
        <v>0</v>
      </c>
      <c r="G7" s="4">
        <f>'[1]Лицевые счета домов свод'!G3049</f>
        <v>0</v>
      </c>
      <c r="H7" s="4">
        <f>'[1]Лицевые счета домов свод'!H3049</f>
        <v>0</v>
      </c>
      <c r="I7" s="4">
        <f>'[1]Лицевые счета домов свод'!I3049</f>
        <v>0</v>
      </c>
      <c r="J7" s="4">
        <f>'[1]Лицевые счета домов свод'!J3049</f>
        <v>0</v>
      </c>
      <c r="K7" s="4">
        <f>'[1]Лицевые счета домов свод'!K3049</f>
        <v>0</v>
      </c>
      <c r="L7" s="3"/>
    </row>
    <row r="8" spans="1:12" s="2" customFormat="1" ht="12.75" hidden="1">
      <c r="A8" s="3"/>
      <c r="B8" s="3"/>
      <c r="C8" s="3"/>
      <c r="D8" s="3" t="s">
        <v>19</v>
      </c>
      <c r="E8" s="4">
        <f>'[1]Лицевые счета домов свод'!E3050</f>
        <v>0</v>
      </c>
      <c r="F8" s="4">
        <f>'[1]Лицевые счета домов свод'!F3050</f>
        <v>0</v>
      </c>
      <c r="G8" s="4">
        <f>'[1]Лицевые счета домов свод'!G3050</f>
        <v>0</v>
      </c>
      <c r="H8" s="4">
        <f>'[1]Лицевые счета домов свод'!H3050</f>
        <v>0</v>
      </c>
      <c r="I8" s="4">
        <f>'[1]Лицевые счета домов свод'!I3050</f>
        <v>0</v>
      </c>
      <c r="J8" s="4">
        <f>'[1]Лицевые счета домов свод'!J3050</f>
        <v>0</v>
      </c>
      <c r="K8" s="4">
        <f>'[1]Лицевые счета домов свод'!K3050</f>
        <v>0</v>
      </c>
      <c r="L8" s="3"/>
    </row>
    <row r="9" spans="1:12" s="2" customFormat="1" ht="12.75" hidden="1">
      <c r="A9" s="3"/>
      <c r="B9" s="3"/>
      <c r="C9" s="3"/>
      <c r="D9" s="3" t="s">
        <v>20</v>
      </c>
      <c r="E9" s="4">
        <f>'[1]Лицевые счета домов свод'!E3051</f>
        <v>0</v>
      </c>
      <c r="F9" s="4">
        <f>'[1]Лицевые счета домов свод'!F3051</f>
        <v>0</v>
      </c>
      <c r="G9" s="4">
        <f>'[1]Лицевые счета домов свод'!G3051</f>
        <v>0</v>
      </c>
      <c r="H9" s="4">
        <f>'[1]Лицевые счета домов свод'!H3051</f>
        <v>0</v>
      </c>
      <c r="I9" s="4">
        <f>'[1]Лицевые счета домов свод'!I3051</f>
        <v>0</v>
      </c>
      <c r="J9" s="4">
        <f>'[1]Лицевые счета домов свод'!J3051</f>
        <v>0</v>
      </c>
      <c r="K9" s="4">
        <f>'[1]Лицевые счета домов свод'!K3051</f>
        <v>0</v>
      </c>
      <c r="L9" s="3"/>
    </row>
    <row r="10" spans="1:12" s="2" customFormat="1" ht="12.75" hidden="1">
      <c r="A10" s="3"/>
      <c r="B10" s="3"/>
      <c r="C10" s="3"/>
      <c r="D10" s="3" t="s">
        <v>21</v>
      </c>
      <c r="E10" s="4">
        <f>'[1]Лицевые счета домов свод'!E3052</f>
        <v>0</v>
      </c>
      <c r="F10" s="4">
        <f>'[1]Лицевые счета домов свод'!F3052</f>
        <v>0</v>
      </c>
      <c r="G10" s="4">
        <f>'[1]Лицевые счета домов свод'!G3052</f>
        <v>0</v>
      </c>
      <c r="H10" s="4">
        <f>'[1]Лицевые счета домов свод'!H3052</f>
        <v>0</v>
      </c>
      <c r="I10" s="4">
        <f>'[1]Лицевые счета домов свод'!I3052</f>
        <v>0</v>
      </c>
      <c r="J10" s="4">
        <f>'[1]Лицевые счета домов свод'!J3052</f>
        <v>0</v>
      </c>
      <c r="K10" s="4">
        <f>'[1]Лицевые счета домов свод'!K3052</f>
        <v>0</v>
      </c>
      <c r="L10" s="3"/>
    </row>
    <row r="11" spans="1:12" s="2" customFormat="1" ht="12.75" hidden="1">
      <c r="A11" s="3"/>
      <c r="B11" s="3"/>
      <c r="C11" s="3"/>
      <c r="D11" s="3" t="s">
        <v>22</v>
      </c>
      <c r="E11" s="4">
        <f>'[1]Лицевые счета домов свод'!E3053</f>
        <v>0</v>
      </c>
      <c r="F11" s="4">
        <f>'[1]Лицевые счета домов свод'!F3053</f>
        <v>1680</v>
      </c>
      <c r="G11" s="4">
        <f>'[1]Лицевые счета домов свод'!G3053</f>
        <v>0</v>
      </c>
      <c r="H11" s="4">
        <f>'[1]Лицевые счета домов свод'!H3053</f>
        <v>0</v>
      </c>
      <c r="I11" s="4">
        <f>'[1]Лицевые счета домов свод'!I3053</f>
        <v>0</v>
      </c>
      <c r="J11" s="4">
        <f>'[1]Лицевые счета домов свод'!J3053</f>
        <v>1680</v>
      </c>
      <c r="K11" s="4">
        <f>'[1]Лицевые счета домов свод'!K3053</f>
        <v>0</v>
      </c>
      <c r="L11" s="3"/>
    </row>
    <row r="12" spans="1:12" s="2" customFormat="1" ht="12.75" hidden="1">
      <c r="A12" s="3"/>
      <c r="B12" s="3"/>
      <c r="C12" s="3"/>
      <c r="D12" s="4" t="s">
        <v>23</v>
      </c>
      <c r="E12" s="4">
        <f>SUM(E6:E11)</f>
        <v>18023.15</v>
      </c>
      <c r="F12" s="4">
        <f>SUM(F6:F11)</f>
        <v>21046.34</v>
      </c>
      <c r="G12" s="4">
        <f>SUM(G6:G11)</f>
        <v>211466.60999999996</v>
      </c>
      <c r="H12" s="4">
        <f>SUM(H6:H11)</f>
        <v>212943.90000000005</v>
      </c>
      <c r="I12" s="4">
        <f>SUM(I6:I11)</f>
        <v>51760.380000000005</v>
      </c>
      <c r="J12" s="4">
        <f>SUM(J6:J11)</f>
        <v>182229.86000000004</v>
      </c>
      <c r="K12" s="4">
        <f>SUM(K6:K11)</f>
        <v>16545.8599999999</v>
      </c>
      <c r="L12" s="3"/>
    </row>
    <row r="13" spans="1:12" s="2" customFormat="1" ht="12.75" hidden="1">
      <c r="A13" s="3"/>
      <c r="B13" s="3"/>
      <c r="C13" s="3"/>
      <c r="D13" s="7" t="s">
        <v>24</v>
      </c>
      <c r="E13" s="4">
        <f>'[1]Лицевые счета домов свод'!E3055</f>
        <v>8343.94</v>
      </c>
      <c r="F13" s="4">
        <f>'[1]Лицевые счета домов свод'!F3055</f>
        <v>-46494.2</v>
      </c>
      <c r="G13" s="4">
        <f>'[1]Лицевые счета домов свод'!G3055</f>
        <v>97062.85999999999</v>
      </c>
      <c r="H13" s="4">
        <f>'[1]Лицевые счета домов свод'!H3055</f>
        <v>97784.17</v>
      </c>
      <c r="I13" s="4">
        <f>'[1]Лицевые счета домов свод'!I3055</f>
        <v>87394.56999999999</v>
      </c>
      <c r="J13" s="4">
        <f>'[1]Лицевые счета домов свод'!J3055</f>
        <v>-36104.59999999999</v>
      </c>
      <c r="K13" s="4">
        <f>'[1]Лицевые счета домов свод'!K3055</f>
        <v>7622.62999999999</v>
      </c>
      <c r="L13" s="3"/>
    </row>
    <row r="14" spans="1:12" s="2" customFormat="1" ht="12.75" hidden="1">
      <c r="A14" s="3"/>
      <c r="B14" s="3"/>
      <c r="C14" s="3"/>
      <c r="D14" s="7" t="s">
        <v>25</v>
      </c>
      <c r="E14" s="4">
        <f>'[1]Лицевые счета домов свод'!E3056</f>
        <v>7766.04</v>
      </c>
      <c r="F14" s="4">
        <f>'[1]Лицевые счета домов свод'!F3056</f>
        <v>-7766.04</v>
      </c>
      <c r="G14" s="4">
        <f>'[1]Лицевые счета домов свод'!G3056</f>
        <v>90337.72</v>
      </c>
      <c r="H14" s="4">
        <f>'[1]Лицевые счета домов свод'!H3056</f>
        <v>91008.93</v>
      </c>
      <c r="I14" s="4">
        <f>'[1]Лицевые счета домов свод'!I3056</f>
        <v>90337.72</v>
      </c>
      <c r="J14" s="4">
        <f>'[1]Лицевые счета домов свод'!J3056</f>
        <v>-7094.830000000002</v>
      </c>
      <c r="K14" s="4">
        <f>'[1]Лицевые счета домов свод'!K3056</f>
        <v>7094.830000000002</v>
      </c>
      <c r="L14" s="3"/>
    </row>
    <row r="15" spans="1:12" s="2" customFormat="1" ht="12.75" hidden="1">
      <c r="A15" s="3"/>
      <c r="B15" s="3"/>
      <c r="C15" s="3"/>
      <c r="D15" s="7" t="s">
        <v>26</v>
      </c>
      <c r="E15" s="4">
        <f>'[1]Лицевые счета домов свод'!E3057</f>
        <v>2588.74</v>
      </c>
      <c r="F15" s="4">
        <f>'[1]Лицевые счета домов свод'!F3057</f>
        <v>17829.78</v>
      </c>
      <c r="G15" s="4">
        <f>'[1]Лицевые счета домов свод'!G3057</f>
        <v>30112.579999999994</v>
      </c>
      <c r="H15" s="4">
        <f>'[1]Лицевые счета домов свод'!H3057</f>
        <v>30336.350000000002</v>
      </c>
      <c r="I15" s="4">
        <f>'[1]Лицевые счета домов свод'!I3057</f>
        <v>16502.6</v>
      </c>
      <c r="J15" s="4">
        <f>'[1]Лицевые счета домов свод'!J3057</f>
        <v>31663.530000000006</v>
      </c>
      <c r="K15" s="4">
        <f>'[1]Лицевые счета домов свод'!K3057</f>
        <v>2364.9699999999903</v>
      </c>
      <c r="L15" s="3"/>
    </row>
    <row r="16" spans="1:12" s="2" customFormat="1" ht="12.75" hidden="1">
      <c r="A16" s="3"/>
      <c r="B16" s="3"/>
      <c r="C16" s="3"/>
      <c r="D16" s="7" t="s">
        <v>27</v>
      </c>
      <c r="E16" s="4">
        <f>'[1]Лицевые счета домов свод'!E3058</f>
        <v>1725.73</v>
      </c>
      <c r="F16" s="4">
        <f>'[1]Лицевые счета домов свод'!F3058</f>
        <v>-2583.53</v>
      </c>
      <c r="G16" s="4">
        <f>'[1]Лицевые счета домов свод'!G3058</f>
        <v>20075.059999999994</v>
      </c>
      <c r="H16" s="4">
        <f>'[1]Лицевые счета домов свод'!H3058</f>
        <v>20224.23</v>
      </c>
      <c r="I16" s="4">
        <f>'[1]Лицевые счета домов свод'!I3058</f>
        <v>22661.039999999994</v>
      </c>
      <c r="J16" s="4">
        <f>'[1]Лицевые счета домов свод'!J3058</f>
        <v>-5020.339999999993</v>
      </c>
      <c r="K16" s="4">
        <f>'[1]Лицевые счета домов свод'!K3058</f>
        <v>1576.559999999994</v>
      </c>
      <c r="L16" s="3"/>
    </row>
    <row r="17" spans="1:12" s="2" customFormat="1" ht="12.75" hidden="1">
      <c r="A17" s="3"/>
      <c r="B17" s="3"/>
      <c r="C17" s="3"/>
      <c r="D17" s="3" t="s">
        <v>28</v>
      </c>
      <c r="E17" s="4">
        <f>'[1]Лицевые счета домов свод'!E3059</f>
        <v>440.08</v>
      </c>
      <c r="F17" s="4">
        <f>'[1]Лицевые счета домов свод'!F3059</f>
        <v>-1200.4</v>
      </c>
      <c r="G17" s="4">
        <f>'[1]Лицевые счета домов свод'!G3059</f>
        <v>5119.15</v>
      </c>
      <c r="H17" s="4">
        <f>'[1]Лицевые счета домов свод'!H3059</f>
        <v>5157.169999999999</v>
      </c>
      <c r="I17" s="4">
        <f>'[1]Лицевые счета домов свод'!I3059</f>
        <v>9216</v>
      </c>
      <c r="J17" s="4">
        <f>'[1]Лицевые счета домов свод'!J3059</f>
        <v>-5259.230000000001</v>
      </c>
      <c r="K17" s="4">
        <f>'[1]Лицевые счета домов свод'!K3059</f>
        <v>402.0600000000004</v>
      </c>
      <c r="L17" s="3"/>
    </row>
    <row r="18" spans="1:12" s="2" customFormat="1" ht="12.75" hidden="1">
      <c r="A18" s="3"/>
      <c r="B18" s="3"/>
      <c r="C18" s="3"/>
      <c r="D18" s="7" t="s">
        <v>29</v>
      </c>
      <c r="E18" s="4">
        <f>'[1]Лицевые счета домов свод'!E3060</f>
        <v>12.95</v>
      </c>
      <c r="F18" s="4">
        <f>'[1]Лицевые счета домов свод'!F3060</f>
        <v>100.23</v>
      </c>
      <c r="G18" s="4">
        <f>'[1]Лицевые счета домов свод'!G3060</f>
        <v>150.6</v>
      </c>
      <c r="H18" s="4">
        <f>'[1]Лицевые счета домов свод'!H3060</f>
        <v>151.68</v>
      </c>
      <c r="I18" s="4">
        <f>'[1]Лицевые счета домов свод'!I3060</f>
        <v>0</v>
      </c>
      <c r="J18" s="4">
        <f>'[1]Лицевые счета домов свод'!J3060</f>
        <v>251.91000000000003</v>
      </c>
      <c r="K18" s="4">
        <f>'[1]Лицевые счета домов свод'!K3060</f>
        <v>11.869999999999976</v>
      </c>
      <c r="L18" s="3"/>
    </row>
    <row r="19" spans="1:12" s="2" customFormat="1" ht="12.75" hidden="1">
      <c r="A19" s="3"/>
      <c r="B19" s="3"/>
      <c r="C19" s="3"/>
      <c r="D19" s="7" t="s">
        <v>30</v>
      </c>
      <c r="E19" s="4">
        <f>'[1]Лицевые счета домов свод'!E3061</f>
        <v>4098.64</v>
      </c>
      <c r="F19" s="4">
        <f>'[1]Лицевые счета домов свод'!F3061</f>
        <v>-4098.64</v>
      </c>
      <c r="G19" s="4">
        <f>'[1]Лицевые счета домов свод'!G3061</f>
        <v>47678.23999999999</v>
      </c>
      <c r="H19" s="4">
        <f>'[1]Лицевые счета домов свод'!H3061</f>
        <v>48032.57000000001</v>
      </c>
      <c r="I19" s="4">
        <f>'[1]Лицевые счета домов свод'!I3061</f>
        <v>47678.23999999999</v>
      </c>
      <c r="J19" s="4">
        <f>'[1]Лицевые счета домов свод'!J3061</f>
        <v>-3744.309999999983</v>
      </c>
      <c r="K19" s="4">
        <f>'[1]Лицевые счета домов свод'!K3061</f>
        <v>3744.309999999983</v>
      </c>
      <c r="L19" s="3"/>
    </row>
    <row r="20" spans="1:12" s="2" customFormat="1" ht="12.75" hidden="1">
      <c r="A20" s="3"/>
      <c r="B20" s="3"/>
      <c r="C20" s="3"/>
      <c r="D20" s="7" t="s">
        <v>31</v>
      </c>
      <c r="E20" s="4">
        <f>'[1]Лицевые счета домов свод'!E3062</f>
        <v>1510.04</v>
      </c>
      <c r="F20" s="4">
        <f>'[1]Лицевые счета домов свод'!F3062</f>
        <v>-11235.55</v>
      </c>
      <c r="G20" s="4">
        <f>'[1]Лицевые счета домов свод'!G3062</f>
        <v>17565.68</v>
      </c>
      <c r="H20" s="4">
        <f>'[1]Лицевые счета домов свод'!H3062</f>
        <v>17696.2</v>
      </c>
      <c r="I20" s="4">
        <f>'[1]Лицевые счета домов свод'!I3062</f>
        <v>31131.51146</v>
      </c>
      <c r="J20" s="4">
        <f>'[1]Лицевые счета домов свод'!J3062</f>
        <v>-24670.86146</v>
      </c>
      <c r="K20" s="4">
        <f>'[1]Лицевые счета домов свод'!K3062</f>
        <v>1379.5200000000004</v>
      </c>
      <c r="L20" s="3"/>
    </row>
    <row r="21" spans="1:12" s="2" customFormat="1" ht="12.75" hidden="1">
      <c r="A21" s="3"/>
      <c r="B21" s="3"/>
      <c r="C21" s="3"/>
      <c r="D21" s="7" t="s">
        <v>32</v>
      </c>
      <c r="E21" s="4">
        <f>'[1]Лицевые счета домов свод'!E3063</f>
        <v>392.57</v>
      </c>
      <c r="F21" s="4">
        <f>'[1]Лицевые счета домов свод'!F3063</f>
        <v>194.79</v>
      </c>
      <c r="G21" s="4">
        <f>'[1]Лицевые счета домов свод'!G3063</f>
        <v>4567.02</v>
      </c>
      <c r="H21" s="4">
        <f>'[1]Лицевые счета домов свод'!H3063</f>
        <v>4601.02</v>
      </c>
      <c r="I21" s="4">
        <f>'[1]Лицевые счета домов свод'!I3063</f>
        <v>0</v>
      </c>
      <c r="J21" s="4">
        <f>'[1]Лицевые счета домов свод'!J3063</f>
        <v>4795.81</v>
      </c>
      <c r="K21" s="4">
        <f>'[1]Лицевые счета домов свод'!K3063</f>
        <v>358.5699999999997</v>
      </c>
      <c r="L21" s="3"/>
    </row>
    <row r="22" spans="1:12" s="2" customFormat="1" ht="12.75" hidden="1">
      <c r="A22" s="3"/>
      <c r="B22" s="3"/>
      <c r="C22" s="3"/>
      <c r="D22" s="4" t="s">
        <v>33</v>
      </c>
      <c r="E22" s="4">
        <f>SUM(E13:E21)</f>
        <v>26878.730000000003</v>
      </c>
      <c r="F22" s="4">
        <f>SUM(F13:F21)</f>
        <v>-55253.56</v>
      </c>
      <c r="G22" s="4">
        <f>SUM(G13:G21)</f>
        <v>312668.9099999999</v>
      </c>
      <c r="H22" s="4">
        <f>SUM(H13:H21)</f>
        <v>314992.32</v>
      </c>
      <c r="I22" s="8">
        <f>SUM(I13:I21)</f>
        <v>304921.68146</v>
      </c>
      <c r="J22" s="8">
        <f>SUM(J13:J21)</f>
        <v>-45182.92145999997</v>
      </c>
      <c r="K22" s="4">
        <f>SUM(K13:K21)</f>
        <v>24555.319999999963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4">
        <f>'[1]Лицевые счета домов свод'!E3065</f>
        <v>10403.85</v>
      </c>
      <c r="F23" s="4">
        <f>'[1]Лицевые счета домов свод'!F3065</f>
        <v>-10403.85</v>
      </c>
      <c r="G23" s="4">
        <f>'[1]Лицевые счета домов свод'!G3065</f>
        <v>125873.05000000002</v>
      </c>
      <c r="H23" s="4">
        <f>'[1]Лицевые счета домов свод'!H3065</f>
        <v>126436.72</v>
      </c>
      <c r="I23" s="4">
        <f>'[1]Лицевые счета домов свод'!I3065</f>
        <v>125873.05000000002</v>
      </c>
      <c r="J23" s="4">
        <f>'[1]Лицевые счета домов свод'!J3065</f>
        <v>-9840.180000000022</v>
      </c>
      <c r="K23" s="4">
        <f>'[1]Лицевые счета домов свод'!K3065</f>
        <v>9840.180000000022</v>
      </c>
      <c r="L23" s="3"/>
    </row>
    <row r="24" spans="1:12" s="2" customFormat="1" ht="12.75" hidden="1">
      <c r="A24" s="3"/>
      <c r="B24" s="3"/>
      <c r="C24" s="3"/>
      <c r="D24" s="3" t="s">
        <v>35</v>
      </c>
      <c r="E24" s="4">
        <f>'[1]Лицевые счета домов свод'!E3066</f>
        <v>0</v>
      </c>
      <c r="F24" s="4">
        <f>'[1]Лицевые счета домов свод'!F3066</f>
        <v>0</v>
      </c>
      <c r="G24" s="4">
        <f>'[1]Лицевые счета домов свод'!G3066</f>
        <v>5524.350000000001</v>
      </c>
      <c r="H24" s="4">
        <f>'[1]Лицевые счета домов свод'!H3066</f>
        <v>7052.560000000001</v>
      </c>
      <c r="I24" s="4">
        <f>'[1]Лицевые счета домов свод'!I3066</f>
        <v>5524.350000000001</v>
      </c>
      <c r="J24" s="4">
        <f>'[1]Лицевые счета домов свод'!J3066</f>
        <v>1528.21</v>
      </c>
      <c r="K24" s="4">
        <f>'[1]Лицевые счета домов свод'!K3066</f>
        <v>-1528.21</v>
      </c>
      <c r="L24" s="3"/>
    </row>
    <row r="25" spans="1:12" s="2" customFormat="1" ht="12.75" hidden="1">
      <c r="A25" s="3"/>
      <c r="B25" s="3"/>
      <c r="C25" s="3"/>
      <c r="D25" s="3" t="s">
        <v>36</v>
      </c>
      <c r="E25" s="4">
        <f>'[1]Лицевые счета домов свод'!E3067</f>
        <v>1339.64</v>
      </c>
      <c r="F25" s="4">
        <f>'[1]Лицевые счета домов свод'!F3067</f>
        <v>-1339.64</v>
      </c>
      <c r="G25" s="4">
        <f>'[1]Лицевые счета домов свод'!G3067</f>
        <v>0</v>
      </c>
      <c r="H25" s="4">
        <f>'[1]Лицевые счета домов свод'!H3067</f>
        <v>906.02</v>
      </c>
      <c r="I25" s="4">
        <f>'[1]Лицевые счета домов свод'!I3067</f>
        <v>0</v>
      </c>
      <c r="J25" s="4">
        <f>'[1]Лицевые счета домов свод'!J3067</f>
        <v>-433.6200000000001</v>
      </c>
      <c r="K25" s="4">
        <f>'[1]Лицевые счета домов свод'!K3067</f>
        <v>433.6200000000001</v>
      </c>
      <c r="L25" s="3"/>
    </row>
    <row r="26" spans="1:12" s="2" customFormat="1" ht="12.75" hidden="1">
      <c r="A26" s="3"/>
      <c r="B26" s="3"/>
      <c r="C26" s="3"/>
      <c r="D26" s="3" t="s">
        <v>37</v>
      </c>
      <c r="E26" s="4">
        <f>'[1]Лицевые счета домов свод'!E3068</f>
        <v>-351.67</v>
      </c>
      <c r="F26" s="4">
        <f>'[1]Лицевые счета домов свод'!F3068</f>
        <v>351.67</v>
      </c>
      <c r="G26" s="4">
        <f>'[1]Лицевые счета домов свод'!G3068</f>
        <v>8559.64</v>
      </c>
      <c r="H26" s="4">
        <f>'[1]Лицевые счета домов свод'!H3068</f>
        <v>8379.32</v>
      </c>
      <c r="I26" s="4">
        <f>'[1]Лицевые счета домов свод'!I3068</f>
        <v>8559.64</v>
      </c>
      <c r="J26" s="4">
        <f>'[1]Лицевые счета домов свод'!J3068</f>
        <v>171.35000000000036</v>
      </c>
      <c r="K26" s="4">
        <f>'[1]Лицевые счета домов свод'!K3068</f>
        <v>-171.35000000000036</v>
      </c>
      <c r="L26" s="3"/>
    </row>
    <row r="27" spans="1:12" s="2" customFormat="1" ht="12.75" hidden="1">
      <c r="A27" s="3"/>
      <c r="B27" s="3"/>
      <c r="C27" s="3"/>
      <c r="D27" s="3" t="s">
        <v>38</v>
      </c>
      <c r="E27" s="4">
        <f>'[1]Лицевые счета домов свод'!E3069</f>
        <v>7891.22</v>
      </c>
      <c r="F27" s="4">
        <f>'[1]Лицевые счета домов свод'!F3069</f>
        <v>-7891.22</v>
      </c>
      <c r="G27" s="4">
        <f>'[1]Лицевые счета домов свод'!G3069</f>
        <v>95663.57999999999</v>
      </c>
      <c r="H27" s="4">
        <f>'[1]Лицевые счета домов свод'!H3069</f>
        <v>96120.38999999998</v>
      </c>
      <c r="I27" s="4">
        <f>'[1]Лицевые счета домов свод'!I3069</f>
        <v>95663.57999999999</v>
      </c>
      <c r="J27" s="4">
        <f>'[1]Лицевые счета домов свод'!J3069</f>
        <v>-7434.4100000000035</v>
      </c>
      <c r="K27" s="4">
        <f>'[1]Лицевые счета домов свод'!K3069</f>
        <v>7434.4100000000035</v>
      </c>
      <c r="L27" s="3"/>
    </row>
    <row r="28" spans="1:12" s="2" customFormat="1" ht="12.75" hidden="1">
      <c r="A28" s="3"/>
      <c r="B28" s="3"/>
      <c r="C28" s="3"/>
      <c r="D28" s="3" t="s">
        <v>39</v>
      </c>
      <c r="E28" s="4">
        <f>'[1]Лицевые счета домов свод'!E3070</f>
        <v>2121.22</v>
      </c>
      <c r="F28" s="4">
        <f>'[1]Лицевые счета домов свод'!F3070</f>
        <v>-2121.22</v>
      </c>
      <c r="G28" s="4">
        <f>'[1]Лицевые счета домов свод'!G3070</f>
        <v>0</v>
      </c>
      <c r="H28" s="4">
        <f>'[1]Лицевые счета домов свод'!H3070</f>
        <v>1284.64</v>
      </c>
      <c r="I28" s="4">
        <f>'[1]Лицевые счета домов свод'!I3070</f>
        <v>0</v>
      </c>
      <c r="J28" s="4">
        <f>'[1]Лицевые счета домов свод'!J3070</f>
        <v>-836.5799999999997</v>
      </c>
      <c r="K28" s="4">
        <f>'[1]Лицевые счета домов свод'!K3070</f>
        <v>836.5799999999997</v>
      </c>
      <c r="L28" s="3"/>
    </row>
    <row r="29" spans="1:12" s="2" customFormat="1" ht="12.75" hidden="1">
      <c r="A29" s="3"/>
      <c r="B29" s="3"/>
      <c r="C29" s="3"/>
      <c r="D29" s="3" t="s">
        <v>40</v>
      </c>
      <c r="E29" s="4">
        <f>'[1]Лицевые счета домов свод'!E3071</f>
        <v>9509.93</v>
      </c>
      <c r="F29" s="4">
        <f>'[1]Лицевые счета домов свод'!F3071</f>
        <v>-9509.93</v>
      </c>
      <c r="G29" s="4">
        <f>'[1]Лицевые счета домов свод'!G3071</f>
        <v>114292.99000000002</v>
      </c>
      <c r="H29" s="4">
        <f>'[1]Лицевые счета домов свод'!H3071</f>
        <v>114920.24</v>
      </c>
      <c r="I29" s="4">
        <f>'[1]Лицевые счета домов свод'!I3071</f>
        <v>114292.99000000002</v>
      </c>
      <c r="J29" s="4">
        <f>'[1]Лицевые счета домов свод'!J3071</f>
        <v>-8882.680000000022</v>
      </c>
      <c r="K29" s="4">
        <f>'[1]Лицевые счета домов свод'!K3071</f>
        <v>8882.680000000008</v>
      </c>
      <c r="L29" s="3"/>
    </row>
    <row r="30" spans="1:12" s="2" customFormat="1" ht="12.75" hidden="1">
      <c r="A30" s="3"/>
      <c r="B30" s="3"/>
      <c r="C30" s="3"/>
      <c r="D30" s="3" t="s">
        <v>41</v>
      </c>
      <c r="E30" s="4">
        <f>'[1]Лицевые счета домов свод'!E3072</f>
        <v>0</v>
      </c>
      <c r="F30" s="4">
        <f>'[1]Лицевые счета домов свод'!F3072</f>
        <v>0</v>
      </c>
      <c r="G30" s="4">
        <f>'[1]Лицевые счета домов свод'!G3072</f>
        <v>41878.01</v>
      </c>
      <c r="H30" s="4">
        <f>'[1]Лицевые счета домов свод'!H3072</f>
        <v>32596.579999999998</v>
      </c>
      <c r="I30" s="4">
        <f>'[1]Лицевые счета домов свод'!I3072</f>
        <v>41878.01</v>
      </c>
      <c r="J30" s="4">
        <f>'[1]Лицевые счета домов свод'!J3072</f>
        <v>-9281.430000000004</v>
      </c>
      <c r="K30" s="4">
        <f>'[1]Лицевые счета домов свод'!K3072</f>
        <v>9281.430000000004</v>
      </c>
      <c r="L30" s="3"/>
    </row>
    <row r="31" spans="1:12" s="2" customFormat="1" ht="12.75">
      <c r="A31" s="3"/>
      <c r="B31" s="5" t="s">
        <v>14</v>
      </c>
      <c r="C31" s="5" t="s">
        <v>15</v>
      </c>
      <c r="D31" s="3"/>
      <c r="E31" s="4">
        <f>SUM(E23:E30)+E12+E22</f>
        <v>75816.07</v>
      </c>
      <c r="F31" s="4">
        <f>SUM(F23:F30)+F12+F22</f>
        <v>-65121.41</v>
      </c>
      <c r="G31" s="4">
        <f>SUM(G23:G30)+G12+G22</f>
        <v>915927.1399999999</v>
      </c>
      <c r="H31" s="4">
        <f>SUM(H23:H30)+H12+H22</f>
        <v>915632.69</v>
      </c>
      <c r="I31" s="8">
        <f>SUM(I23:I30)+I12+I22</f>
        <v>748473.68146</v>
      </c>
      <c r="J31" s="8">
        <f>SUM(J23:J30)+J12+J22</f>
        <v>102037.59854000002</v>
      </c>
      <c r="K31" s="8">
        <f>SUM(K23:K30)+K12+K22</f>
        <v>76110.5199999999</v>
      </c>
      <c r="L31" s="5" t="s">
        <v>16</v>
      </c>
    </row>
    <row r="32" s="2" customFormat="1" ht="12.75"/>
    <row r="33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80" zoomScaleNormal="80" workbookViewId="0" topLeftCell="A1">
      <selection activeCell="D45" sqref="D45"/>
    </sheetView>
  </sheetViews>
  <sheetFormatPr defaultColWidth="12.57421875" defaultRowHeight="12.75"/>
  <cols>
    <col min="1" max="1" width="9.57421875" style="0" customWidth="1"/>
    <col min="2" max="2" width="34.421875" style="9" customWidth="1"/>
    <col min="3" max="3" width="28.57421875" style="0" customWidth="1"/>
    <col min="4" max="4" width="36.8515625" style="0" customWidth="1"/>
    <col min="5" max="5" width="16.57421875" style="0" customWidth="1"/>
    <col min="6" max="16384" width="11.57421875" style="0" customWidth="1"/>
  </cols>
  <sheetData>
    <row r="1" spans="1:5" s="11" customFormat="1" ht="12.75">
      <c r="A1" s="10" t="s">
        <v>42</v>
      </c>
      <c r="B1" s="10"/>
      <c r="C1" s="10"/>
      <c r="D1" s="10"/>
      <c r="E1" s="10"/>
    </row>
    <row r="2" spans="1:5" s="2" customFormat="1" ht="12.75">
      <c r="A2" s="12" t="s">
        <v>1</v>
      </c>
      <c r="B2" s="13" t="s">
        <v>43</v>
      </c>
      <c r="C2" s="13" t="s">
        <v>2</v>
      </c>
      <c r="D2" s="13" t="s">
        <v>44</v>
      </c>
      <c r="E2" s="13" t="s">
        <v>45</v>
      </c>
    </row>
    <row r="3" spans="1:5" s="2" customFormat="1" ht="12.75">
      <c r="A3" s="5">
        <v>1</v>
      </c>
      <c r="B3" s="6" t="s">
        <v>46</v>
      </c>
      <c r="C3" s="6" t="s">
        <v>47</v>
      </c>
      <c r="D3" s="6"/>
      <c r="E3" s="6">
        <v>41354.12</v>
      </c>
    </row>
    <row r="4" spans="1:5" s="2" customFormat="1" ht="12.75" hidden="1">
      <c r="A4" s="5">
        <v>2</v>
      </c>
      <c r="B4" s="13"/>
      <c r="C4" s="13"/>
      <c r="D4" s="13"/>
      <c r="E4" s="13"/>
    </row>
    <row r="5" spans="1:5" s="2" customFormat="1" ht="12.75" hidden="1">
      <c r="A5" s="5">
        <v>3</v>
      </c>
      <c r="B5" s="5"/>
      <c r="C5" s="13"/>
      <c r="D5" s="5"/>
      <c r="E5" s="5"/>
    </row>
    <row r="6" spans="1:5" s="2" customFormat="1" ht="12.75" hidden="1">
      <c r="A6" s="5"/>
      <c r="B6" s="5" t="s">
        <v>48</v>
      </c>
      <c r="C6" s="5"/>
      <c r="D6" s="5"/>
      <c r="E6" s="5">
        <f>E4+E5+E3</f>
        <v>41354.12</v>
      </c>
    </row>
    <row r="7" spans="1:5" s="2" customFormat="1" ht="12.75" hidden="1">
      <c r="A7" s="3"/>
      <c r="B7" s="14"/>
      <c r="C7" s="3"/>
      <c r="D7" s="3"/>
      <c r="E7" s="3"/>
    </row>
    <row r="8" spans="1:5" s="2" customFormat="1" ht="12.75">
      <c r="A8" s="13" t="s">
        <v>49</v>
      </c>
      <c r="B8" s="13"/>
      <c r="C8" s="13"/>
      <c r="D8" s="13"/>
      <c r="E8" s="13"/>
    </row>
    <row r="9" spans="1:5" s="2" customFormat="1" ht="12.75">
      <c r="A9" s="12" t="s">
        <v>1</v>
      </c>
      <c r="B9" s="13" t="s">
        <v>43</v>
      </c>
      <c r="C9" s="13" t="s">
        <v>2</v>
      </c>
      <c r="D9" s="13" t="s">
        <v>44</v>
      </c>
      <c r="E9" s="13" t="s">
        <v>45</v>
      </c>
    </row>
    <row r="10" spans="1:5" s="2" customFormat="1" ht="34.5" customHeight="1">
      <c r="A10" s="5">
        <v>1</v>
      </c>
      <c r="B10" s="5" t="s">
        <v>50</v>
      </c>
      <c r="C10" s="6" t="s">
        <v>47</v>
      </c>
      <c r="D10" s="5" t="s">
        <v>51</v>
      </c>
      <c r="E10" s="5">
        <v>1937.55</v>
      </c>
    </row>
    <row r="11" spans="1:5" s="2" customFormat="1" ht="12.75" hidden="1">
      <c r="A11" s="5">
        <v>2</v>
      </c>
      <c r="B11" s="12"/>
      <c r="C11" s="13"/>
      <c r="D11" s="12"/>
      <c r="E11" s="12"/>
    </row>
    <row r="12" spans="1:5" s="2" customFormat="1" ht="12.75" hidden="1">
      <c r="A12" s="5">
        <v>3</v>
      </c>
      <c r="B12" s="12"/>
      <c r="C12" s="13"/>
      <c r="D12" s="12"/>
      <c r="E12" s="12"/>
    </row>
    <row r="13" spans="1:5" s="2" customFormat="1" ht="12.75" hidden="1">
      <c r="A13" s="5"/>
      <c r="B13" s="5" t="s">
        <v>48</v>
      </c>
      <c r="C13" s="5"/>
      <c r="D13" s="5"/>
      <c r="E13" s="5">
        <f>E10+E11+E12</f>
        <v>1937.55</v>
      </c>
    </row>
    <row r="14" spans="1:5" s="2" customFormat="1" ht="12.75" hidden="1">
      <c r="A14" s="3"/>
      <c r="B14" s="14"/>
      <c r="C14" s="3"/>
      <c r="D14" s="3"/>
      <c r="E14" s="3"/>
    </row>
    <row r="15" spans="1:5" s="2" customFormat="1" ht="12.75">
      <c r="A15" s="13" t="s">
        <v>52</v>
      </c>
      <c r="B15" s="13"/>
      <c r="C15" s="13"/>
      <c r="D15" s="13"/>
      <c r="E15" s="13"/>
    </row>
    <row r="16" spans="1:5" s="2" customFormat="1" ht="12.75">
      <c r="A16" s="12" t="s">
        <v>1</v>
      </c>
      <c r="B16" s="13" t="s">
        <v>43</v>
      </c>
      <c r="C16" s="13" t="s">
        <v>2</v>
      </c>
      <c r="D16" s="13" t="s">
        <v>44</v>
      </c>
      <c r="E16" s="13" t="s">
        <v>45</v>
      </c>
    </row>
    <row r="17" spans="1:5" s="2" customFormat="1" ht="12.75">
      <c r="A17" s="5">
        <v>1</v>
      </c>
      <c r="B17" s="6" t="s">
        <v>53</v>
      </c>
      <c r="C17" s="6" t="s">
        <v>47</v>
      </c>
      <c r="D17" s="5" t="s">
        <v>54</v>
      </c>
      <c r="E17" s="5">
        <v>8468.71</v>
      </c>
    </row>
    <row r="18" spans="1:5" ht="12.75" hidden="1">
      <c r="A18" s="15">
        <v>2</v>
      </c>
      <c r="B18" s="16"/>
      <c r="C18" s="16"/>
      <c r="D18" s="16"/>
      <c r="E18" s="16"/>
    </row>
    <row r="19" spans="1:5" ht="12.75" hidden="1">
      <c r="A19" s="15">
        <v>3</v>
      </c>
      <c r="B19" s="16"/>
      <c r="C19" s="16"/>
      <c r="D19" s="16"/>
      <c r="E19" s="16"/>
    </row>
    <row r="20" spans="1:5" ht="12.75" hidden="1">
      <c r="A20" s="15">
        <v>4</v>
      </c>
      <c r="B20" s="15"/>
      <c r="C20" s="15"/>
      <c r="D20" s="15"/>
      <c r="E20" s="15"/>
    </row>
    <row r="21" spans="1:5" ht="12.75" hidden="1">
      <c r="A21" s="17"/>
      <c r="B21" s="17" t="s">
        <v>48</v>
      </c>
      <c r="C21" s="17"/>
      <c r="D21" s="17"/>
      <c r="E21" s="17">
        <f>E18+E19+E17+E19+E20</f>
        <v>8468.71</v>
      </c>
    </row>
    <row r="22" spans="1:5" ht="12.75" hidden="1">
      <c r="A22" s="18"/>
      <c r="B22" s="19"/>
      <c r="C22" s="18"/>
      <c r="D22" s="18"/>
      <c r="E22" s="18"/>
    </row>
    <row r="23" spans="1:5" ht="12.75" hidden="1">
      <c r="A23" s="20"/>
      <c r="B23" s="20"/>
      <c r="C23" s="20"/>
      <c r="D23" s="20"/>
      <c r="E23" s="20"/>
    </row>
    <row r="24" spans="1:5" ht="12.75" hidden="1">
      <c r="A24" s="21" t="s">
        <v>1</v>
      </c>
      <c r="B24" s="22" t="s">
        <v>43</v>
      </c>
      <c r="C24" s="22" t="s">
        <v>2</v>
      </c>
      <c r="D24" s="22" t="s">
        <v>44</v>
      </c>
      <c r="E24" s="22" t="s">
        <v>45</v>
      </c>
    </row>
    <row r="25" spans="1:5" ht="12.75" hidden="1">
      <c r="A25" s="15">
        <v>1</v>
      </c>
      <c r="B25" s="15"/>
      <c r="C25" s="15"/>
      <c r="D25" s="15"/>
      <c r="E25" s="15"/>
    </row>
    <row r="26" spans="1:5" ht="12.75" hidden="1">
      <c r="A26" s="15">
        <v>2</v>
      </c>
      <c r="B26" s="16"/>
      <c r="C26" s="16"/>
      <c r="D26" s="16"/>
      <c r="E26" s="16"/>
    </row>
    <row r="27" spans="1:5" ht="12.75" hidden="1">
      <c r="A27" s="15">
        <v>3</v>
      </c>
      <c r="B27" s="15"/>
      <c r="C27" s="15"/>
      <c r="D27" s="15"/>
      <c r="E27" s="15"/>
    </row>
    <row r="28" spans="1:5" ht="12.75" hidden="1">
      <c r="A28" s="17"/>
      <c r="B28" s="17" t="s">
        <v>48</v>
      </c>
      <c r="C28" s="17"/>
      <c r="D28" s="17"/>
      <c r="E28" s="17">
        <f>E26+E25+E27</f>
        <v>0</v>
      </c>
    </row>
    <row r="29" spans="1:5" ht="12.75" hidden="1">
      <c r="A29" s="18"/>
      <c r="B29" s="19"/>
      <c r="C29" s="18"/>
      <c r="D29" s="18"/>
      <c r="E29" s="18"/>
    </row>
    <row r="30" spans="1:5" ht="12.75" hidden="1">
      <c r="A30" s="20"/>
      <c r="B30" s="20"/>
      <c r="C30" s="20"/>
      <c r="D30" s="20"/>
      <c r="E30" s="20"/>
    </row>
    <row r="31" spans="1:5" ht="12.75" hidden="1">
      <c r="A31" s="21" t="s">
        <v>1</v>
      </c>
      <c r="B31" s="22" t="s">
        <v>43</v>
      </c>
      <c r="C31" s="22" t="s">
        <v>2</v>
      </c>
      <c r="D31" s="22" t="s">
        <v>44</v>
      </c>
      <c r="E31" s="22" t="s">
        <v>45</v>
      </c>
    </row>
    <row r="32" spans="1:5" ht="12.75" hidden="1">
      <c r="A32" s="15">
        <v>1</v>
      </c>
      <c r="B32" s="15"/>
      <c r="C32" s="15"/>
      <c r="D32" s="15"/>
      <c r="E32" s="15"/>
    </row>
    <row r="33" spans="1:5" ht="12.75" hidden="1">
      <c r="A33" s="15">
        <v>2</v>
      </c>
      <c r="B33" s="16"/>
      <c r="C33" s="16"/>
      <c r="D33" s="16"/>
      <c r="E33" s="16"/>
    </row>
    <row r="34" spans="1:5" ht="12.75" hidden="1">
      <c r="A34" s="15">
        <v>3</v>
      </c>
      <c r="B34" s="15"/>
      <c r="C34" s="15"/>
      <c r="D34" s="15"/>
      <c r="E34" s="15"/>
    </row>
    <row r="35" spans="1:5" ht="12.75" hidden="1">
      <c r="A35" s="17"/>
      <c r="B35" s="17" t="s">
        <v>48</v>
      </c>
      <c r="C35" s="17"/>
      <c r="D35" s="17"/>
      <c r="E35" s="17">
        <f>E33+E32+E34</f>
        <v>0</v>
      </c>
    </row>
    <row r="36" spans="1:5" ht="12.75" hidden="1">
      <c r="A36" s="18"/>
      <c r="B36" s="19"/>
      <c r="C36" s="18"/>
      <c r="D36" s="18"/>
      <c r="E36" s="18"/>
    </row>
    <row r="37" spans="1:5" ht="12.75" hidden="1">
      <c r="A37" s="23"/>
      <c r="B37" s="23" t="s">
        <v>55</v>
      </c>
      <c r="C37" s="23"/>
      <c r="D37" s="23"/>
      <c r="E37" s="23">
        <f>E6+E13+E21+E28+E35</f>
        <v>51760.380000000005</v>
      </c>
    </row>
    <row r="38" spans="1:5" ht="12.75">
      <c r="A38" s="24"/>
      <c r="B38" s="24"/>
      <c r="C38" s="24"/>
      <c r="D38" s="24"/>
      <c r="E38" s="24"/>
    </row>
    <row r="39" spans="1:5" ht="12.75">
      <c r="A39" s="24"/>
      <c r="B39" s="24"/>
      <c r="C39" s="24"/>
      <c r="D39" s="24"/>
      <c r="E39" s="24"/>
    </row>
  </sheetData>
  <sheetProtection selectLockedCells="1" selectUnlockedCells="1"/>
  <mergeCells count="5">
    <mergeCell ref="A1:E1"/>
    <mergeCell ref="A8:E8"/>
    <mergeCell ref="A15:E15"/>
    <mergeCell ref="A23:E23"/>
    <mergeCell ref="A30:E3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="80" zoomScaleNormal="80" workbookViewId="0" topLeftCell="A89">
      <selection activeCell="G92" sqref="G92"/>
    </sheetView>
  </sheetViews>
  <sheetFormatPr defaultColWidth="12.57421875" defaultRowHeight="12.75"/>
  <cols>
    <col min="1" max="1" width="9.57421875" style="25" customWidth="1"/>
    <col min="2" max="2" width="43.421875" style="25" customWidth="1"/>
    <col min="3" max="3" width="28.57421875" style="25" customWidth="1"/>
    <col min="4" max="4" width="48.421875" style="25" customWidth="1"/>
    <col min="5" max="5" width="16.57421875" style="25" customWidth="1"/>
    <col min="6" max="16384" width="11.57421875" style="25" customWidth="1"/>
  </cols>
  <sheetData>
    <row r="1" spans="1:5" s="26" customFormat="1" ht="19.5" customHeight="1">
      <c r="A1" s="12" t="s">
        <v>56</v>
      </c>
      <c r="B1" s="12"/>
      <c r="C1" s="12"/>
      <c r="D1" s="12"/>
      <c r="E1" s="12"/>
    </row>
    <row r="2" spans="1:5" s="26" customFormat="1" ht="12.75">
      <c r="A2" s="12" t="s">
        <v>1</v>
      </c>
      <c r="B2" s="12" t="s">
        <v>43</v>
      </c>
      <c r="C2" s="12" t="s">
        <v>2</v>
      </c>
      <c r="D2" s="12" t="s">
        <v>44</v>
      </c>
      <c r="E2" s="12" t="s">
        <v>45</v>
      </c>
    </row>
    <row r="3" spans="1:5" s="26" customFormat="1" ht="12.75">
      <c r="A3" s="6">
        <v>1</v>
      </c>
      <c r="B3" s="12" t="s">
        <v>57</v>
      </c>
      <c r="C3" s="6" t="s">
        <v>58</v>
      </c>
      <c r="D3" s="6"/>
      <c r="E3" s="6">
        <v>209.8255</v>
      </c>
    </row>
    <row r="4" spans="1:5" s="26" customFormat="1" ht="12.75">
      <c r="A4" s="6">
        <v>2</v>
      </c>
      <c r="B4" s="12" t="s">
        <v>59</v>
      </c>
      <c r="C4" s="6" t="s">
        <v>58</v>
      </c>
      <c r="D4" s="12"/>
      <c r="E4" s="12">
        <v>1678.604</v>
      </c>
    </row>
    <row r="5" spans="1:5" s="26" customFormat="1" ht="12.75" hidden="1">
      <c r="A5" s="6">
        <v>3</v>
      </c>
      <c r="B5" s="6"/>
      <c r="C5" s="12"/>
      <c r="D5" s="6"/>
      <c r="E5" s="6"/>
    </row>
    <row r="6" spans="1:5" s="26" customFormat="1" ht="12.75" hidden="1">
      <c r="A6" s="6">
        <v>4</v>
      </c>
      <c r="B6" s="6"/>
      <c r="C6" s="12"/>
      <c r="D6" s="6"/>
      <c r="E6" s="6"/>
    </row>
    <row r="7" spans="1:5" s="26" customFormat="1" ht="12.75" hidden="1">
      <c r="A7" s="6"/>
      <c r="B7" s="6" t="s">
        <v>48</v>
      </c>
      <c r="C7" s="6"/>
      <c r="D7" s="6"/>
      <c r="E7" s="6">
        <f>E4+E5+E3+E6</f>
        <v>1888.4295</v>
      </c>
    </row>
    <row r="8" spans="1:5" s="26" customFormat="1" ht="12.75" hidden="1">
      <c r="A8" s="7"/>
      <c r="B8" s="7"/>
      <c r="C8" s="7"/>
      <c r="D8" s="7"/>
      <c r="E8" s="7"/>
    </row>
    <row r="9" spans="1:5" s="26" customFormat="1" ht="21.75" customHeight="1">
      <c r="A9" s="12" t="s">
        <v>60</v>
      </c>
      <c r="B9" s="12"/>
      <c r="C9" s="12"/>
      <c r="D9" s="12"/>
      <c r="E9" s="12"/>
    </row>
    <row r="10" spans="1:5" s="26" customFormat="1" ht="12.75">
      <c r="A10" s="12" t="s">
        <v>1</v>
      </c>
      <c r="B10" s="12" t="s">
        <v>43</v>
      </c>
      <c r="C10" s="12" t="s">
        <v>2</v>
      </c>
      <c r="D10" s="12" t="s">
        <v>44</v>
      </c>
      <c r="E10" s="12" t="s">
        <v>45</v>
      </c>
    </row>
    <row r="11" spans="1:5" s="26" customFormat="1" ht="12.75">
      <c r="A11" s="6">
        <v>1</v>
      </c>
      <c r="B11" s="12" t="s">
        <v>50</v>
      </c>
      <c r="C11" s="6" t="s">
        <v>58</v>
      </c>
      <c r="D11" s="6" t="s">
        <v>61</v>
      </c>
      <c r="E11" s="6">
        <v>471.7</v>
      </c>
    </row>
    <row r="12" spans="1:5" s="26" customFormat="1" ht="12.75">
      <c r="A12" s="6">
        <v>2</v>
      </c>
      <c r="B12" s="12" t="s">
        <v>62</v>
      </c>
      <c r="C12" s="6" t="s">
        <v>58</v>
      </c>
      <c r="D12" s="12" t="s">
        <v>63</v>
      </c>
      <c r="E12" s="12">
        <v>5180</v>
      </c>
    </row>
    <row r="13" spans="1:5" s="26" customFormat="1" ht="12.75">
      <c r="A13" s="6">
        <v>3</v>
      </c>
      <c r="B13" s="12" t="s">
        <v>57</v>
      </c>
      <c r="C13" s="6" t="s">
        <v>58</v>
      </c>
      <c r="D13" s="6"/>
      <c r="E13" s="6">
        <v>209.8255</v>
      </c>
    </row>
    <row r="14" spans="1:5" s="26" customFormat="1" ht="32.25" customHeight="1">
      <c r="A14" s="6">
        <v>4</v>
      </c>
      <c r="B14" s="12" t="s">
        <v>59</v>
      </c>
      <c r="C14" s="6" t="s">
        <v>58</v>
      </c>
      <c r="D14" s="12"/>
      <c r="E14" s="12">
        <v>1678.604</v>
      </c>
    </row>
    <row r="15" spans="1:5" s="26" customFormat="1" ht="32.25" customHeight="1" hidden="1">
      <c r="A15" s="6">
        <v>5</v>
      </c>
      <c r="B15" s="12"/>
      <c r="C15" s="12"/>
      <c r="D15" s="12"/>
      <c r="E15" s="12"/>
    </row>
    <row r="16" spans="1:5" s="26" customFormat="1" ht="44.25" customHeight="1" hidden="1">
      <c r="A16" s="6">
        <v>6</v>
      </c>
      <c r="B16" s="12"/>
      <c r="C16" s="12"/>
      <c r="D16" s="27"/>
      <c r="E16" s="12"/>
    </row>
    <row r="17" spans="1:5" s="26" customFormat="1" ht="12.75" hidden="1">
      <c r="A17" s="6"/>
      <c r="B17" s="6" t="s">
        <v>48</v>
      </c>
      <c r="C17" s="6"/>
      <c r="D17" s="6"/>
      <c r="E17" s="6">
        <f>E11+E12+E13+E14+E15+E16</f>
        <v>7540.1295</v>
      </c>
    </row>
    <row r="18" spans="1:5" s="26" customFormat="1" ht="12.75" hidden="1">
      <c r="A18" s="7"/>
      <c r="B18" s="7"/>
      <c r="C18" s="7"/>
      <c r="D18" s="7"/>
      <c r="E18" s="7" t="s">
        <v>64</v>
      </c>
    </row>
    <row r="19" spans="1:5" s="29" customFormat="1" ht="20.25" customHeight="1">
      <c r="A19" s="28" t="s">
        <v>65</v>
      </c>
      <c r="B19" s="28"/>
      <c r="C19" s="28"/>
      <c r="D19" s="28"/>
      <c r="E19" s="28"/>
    </row>
    <row r="20" spans="1:5" s="26" customFormat="1" ht="12.75">
      <c r="A20" s="12" t="s">
        <v>1</v>
      </c>
      <c r="B20" s="12" t="s">
        <v>43</v>
      </c>
      <c r="C20" s="12" t="s">
        <v>2</v>
      </c>
      <c r="D20" s="12" t="s">
        <v>44</v>
      </c>
      <c r="E20" s="12" t="s">
        <v>45</v>
      </c>
    </row>
    <row r="21" spans="1:5" s="26" customFormat="1" ht="12.75">
      <c r="A21" s="6">
        <v>1</v>
      </c>
      <c r="B21" s="30" t="s">
        <v>66</v>
      </c>
      <c r="C21" s="6" t="s">
        <v>67</v>
      </c>
      <c r="D21" s="6" t="s">
        <v>68</v>
      </c>
      <c r="E21" s="6">
        <v>3095</v>
      </c>
    </row>
    <row r="22" spans="1:5" s="26" customFormat="1" ht="12.75">
      <c r="A22" s="6">
        <v>2</v>
      </c>
      <c r="B22" s="30" t="s">
        <v>69</v>
      </c>
      <c r="C22" s="6" t="s">
        <v>58</v>
      </c>
      <c r="D22" s="6"/>
      <c r="E22" s="6">
        <v>209.83</v>
      </c>
    </row>
    <row r="23" spans="1:5" s="26" customFormat="1" ht="12.75">
      <c r="A23" s="6">
        <v>3</v>
      </c>
      <c r="B23" s="30" t="s">
        <v>70</v>
      </c>
      <c r="C23" s="6" t="s">
        <v>58</v>
      </c>
      <c r="D23" s="12"/>
      <c r="E23" s="12">
        <v>1678.604</v>
      </c>
    </row>
    <row r="24" spans="1:5" s="26" customFormat="1" ht="12.75" hidden="1">
      <c r="A24" s="6"/>
      <c r="B24" s="6" t="s">
        <v>48</v>
      </c>
      <c r="C24" s="6"/>
      <c r="D24" s="6"/>
      <c r="E24" s="6">
        <f>E22+E21+E23</f>
        <v>4983.434</v>
      </c>
    </row>
    <row r="25" spans="1:5" s="26" customFormat="1" ht="12.75" hidden="1">
      <c r="A25" s="7"/>
      <c r="B25" s="7"/>
      <c r="C25" s="7"/>
      <c r="D25" s="7"/>
      <c r="E25" s="7"/>
    </row>
    <row r="26" spans="1:5" s="29" customFormat="1" ht="21.75" customHeight="1">
      <c r="A26" s="28" t="s">
        <v>71</v>
      </c>
      <c r="B26" s="28"/>
      <c r="C26" s="28"/>
      <c r="D26" s="28"/>
      <c r="E26" s="28"/>
    </row>
    <row r="27" spans="1:5" s="26" customFormat="1" ht="12.75">
      <c r="A27" s="12" t="s">
        <v>1</v>
      </c>
      <c r="B27" s="12" t="s">
        <v>43</v>
      </c>
      <c r="C27" s="12" t="s">
        <v>2</v>
      </c>
      <c r="D27" s="12" t="s">
        <v>44</v>
      </c>
      <c r="E27" s="12" t="s">
        <v>45</v>
      </c>
    </row>
    <row r="28" spans="1:5" s="26" customFormat="1" ht="12.75">
      <c r="A28" s="6">
        <v>1</v>
      </c>
      <c r="B28" s="30" t="s">
        <v>69</v>
      </c>
      <c r="C28" s="6" t="s">
        <v>58</v>
      </c>
      <c r="D28" s="6"/>
      <c r="E28" s="6">
        <v>209.83</v>
      </c>
    </row>
    <row r="29" spans="1:5" s="26" customFormat="1" ht="12.75">
      <c r="A29" s="6">
        <v>2</v>
      </c>
      <c r="B29" s="30" t="s">
        <v>70</v>
      </c>
      <c r="C29" s="6" t="s">
        <v>58</v>
      </c>
      <c r="D29" s="12"/>
      <c r="E29" s="12">
        <v>1678.604</v>
      </c>
    </row>
    <row r="30" spans="1:5" s="26" customFormat="1" ht="45.75" customHeight="1">
      <c r="A30" s="6">
        <v>3</v>
      </c>
      <c r="B30" s="31" t="s">
        <v>72</v>
      </c>
      <c r="C30" s="6" t="s">
        <v>47</v>
      </c>
      <c r="D30" s="6" t="s">
        <v>73</v>
      </c>
      <c r="E30" s="6">
        <v>1447.95</v>
      </c>
    </row>
    <row r="31" spans="1:5" s="26" customFormat="1" ht="12.75">
      <c r="A31" s="6">
        <v>4</v>
      </c>
      <c r="B31" s="31" t="s">
        <v>74</v>
      </c>
      <c r="C31" s="6" t="s">
        <v>58</v>
      </c>
      <c r="D31" s="6"/>
      <c r="E31" s="6">
        <v>3485.7</v>
      </c>
    </row>
    <row r="32" spans="1:5" s="26" customFormat="1" ht="12.75" hidden="1">
      <c r="A32" s="6">
        <v>5</v>
      </c>
      <c r="B32" s="31"/>
      <c r="C32" s="6"/>
      <c r="D32" s="6"/>
      <c r="E32" s="6"/>
    </row>
    <row r="33" spans="1:5" s="26" customFormat="1" ht="12.75" hidden="1">
      <c r="A33" s="6"/>
      <c r="B33" s="6" t="s">
        <v>48</v>
      </c>
      <c r="C33" s="6"/>
      <c r="D33" s="6"/>
      <c r="E33" s="6">
        <f>E29+E28+E30+E31+E32</f>
        <v>6822.084</v>
      </c>
    </row>
    <row r="34" spans="1:5" s="26" customFormat="1" ht="12.75" hidden="1">
      <c r="A34" s="7"/>
      <c r="B34" s="7"/>
      <c r="C34" s="7"/>
      <c r="D34" s="7"/>
      <c r="E34" s="7"/>
    </row>
    <row r="35" spans="1:5" s="29" customFormat="1" ht="23.25" customHeight="1">
      <c r="A35" s="28" t="s">
        <v>42</v>
      </c>
      <c r="B35" s="28"/>
      <c r="C35" s="28"/>
      <c r="D35" s="28"/>
      <c r="E35" s="28"/>
    </row>
    <row r="36" spans="1:5" s="26" customFormat="1" ht="12.75">
      <c r="A36" s="12" t="s">
        <v>1</v>
      </c>
      <c r="B36" s="12" t="s">
        <v>43</v>
      </c>
      <c r="C36" s="12" t="s">
        <v>2</v>
      </c>
      <c r="D36" s="12" t="s">
        <v>44</v>
      </c>
      <c r="E36" s="12" t="s">
        <v>45</v>
      </c>
    </row>
    <row r="37" spans="1:5" s="26" customFormat="1" ht="12.75">
      <c r="A37" s="6">
        <v>1</v>
      </c>
      <c r="B37" s="30" t="s">
        <v>69</v>
      </c>
      <c r="C37" s="6" t="s">
        <v>58</v>
      </c>
      <c r="D37" s="6"/>
      <c r="E37" s="6">
        <v>209.83</v>
      </c>
    </row>
    <row r="38" spans="1:5" s="26" customFormat="1" ht="12.75">
      <c r="A38" s="6">
        <v>2</v>
      </c>
      <c r="B38" s="6" t="s">
        <v>75</v>
      </c>
      <c r="C38" s="6" t="s">
        <v>47</v>
      </c>
      <c r="D38" s="6" t="s">
        <v>76</v>
      </c>
      <c r="E38" s="6">
        <v>1640</v>
      </c>
    </row>
    <row r="39" spans="1:5" s="26" customFormat="1" ht="12.75">
      <c r="A39" s="6">
        <v>3</v>
      </c>
      <c r="B39" s="6" t="s">
        <v>77</v>
      </c>
      <c r="C39" s="6" t="s">
        <v>47</v>
      </c>
      <c r="D39" s="6"/>
      <c r="E39" s="6">
        <v>4608</v>
      </c>
    </row>
    <row r="40" spans="1:5" s="26" customFormat="1" ht="12.75">
      <c r="A40" s="6">
        <v>4</v>
      </c>
      <c r="B40" s="30" t="s">
        <v>70</v>
      </c>
      <c r="C40" s="6" t="s">
        <v>58</v>
      </c>
      <c r="D40" s="12"/>
      <c r="E40" s="12">
        <v>1678.604</v>
      </c>
    </row>
    <row r="41" spans="1:5" s="26" customFormat="1" ht="12.75" hidden="1">
      <c r="A41" s="6"/>
      <c r="B41" s="6" t="s">
        <v>48</v>
      </c>
      <c r="C41" s="6"/>
      <c r="D41" s="6"/>
      <c r="E41" s="6">
        <f>E37+E38+E39+E40</f>
        <v>8136.434</v>
      </c>
    </row>
    <row r="42" spans="1:5" s="26" customFormat="1" ht="12.75" hidden="1">
      <c r="A42" s="6"/>
      <c r="B42" s="6"/>
      <c r="C42" s="6"/>
      <c r="D42" s="6"/>
      <c r="E42" s="6"/>
    </row>
    <row r="43" spans="1:5" s="29" customFormat="1" ht="21" customHeight="1">
      <c r="A43" s="28" t="s">
        <v>49</v>
      </c>
      <c r="B43" s="28"/>
      <c r="C43" s="28"/>
      <c r="D43" s="28"/>
      <c r="E43" s="28"/>
    </row>
    <row r="44" spans="1:5" s="26" customFormat="1" ht="12.75">
      <c r="A44" s="12" t="s">
        <v>1</v>
      </c>
      <c r="B44" s="12" t="s">
        <v>43</v>
      </c>
      <c r="C44" s="12" t="s">
        <v>2</v>
      </c>
      <c r="D44" s="12" t="s">
        <v>44</v>
      </c>
      <c r="E44" s="12" t="s">
        <v>45</v>
      </c>
    </row>
    <row r="45" spans="1:5" s="26" customFormat="1" ht="12.75">
      <c r="A45" s="6">
        <v>1</v>
      </c>
      <c r="B45" s="30" t="s">
        <v>69</v>
      </c>
      <c r="C45" s="6" t="s">
        <v>58</v>
      </c>
      <c r="D45" s="6"/>
      <c r="E45" s="6">
        <v>209.83</v>
      </c>
    </row>
    <row r="46" spans="1:5" s="26" customFormat="1" ht="32.25" customHeight="1">
      <c r="A46" s="6">
        <v>2</v>
      </c>
      <c r="B46" s="30" t="s">
        <v>70</v>
      </c>
      <c r="C46" s="6" t="s">
        <v>58</v>
      </c>
      <c r="D46" s="12"/>
      <c r="E46" s="12">
        <v>1678.604</v>
      </c>
    </row>
    <row r="47" spans="1:5" s="26" customFormat="1" ht="36" customHeight="1" hidden="1">
      <c r="A47" s="6">
        <v>3</v>
      </c>
      <c r="B47" s="31"/>
      <c r="C47" s="12"/>
      <c r="D47" s="12"/>
      <c r="E47" s="12"/>
    </row>
    <row r="48" spans="1:5" s="26" customFormat="1" ht="36" customHeight="1" hidden="1">
      <c r="A48" s="6">
        <v>4</v>
      </c>
      <c r="B48" s="31"/>
      <c r="C48" s="12"/>
      <c r="D48" s="12"/>
      <c r="E48" s="12"/>
    </row>
    <row r="49" spans="1:5" s="26" customFormat="1" ht="12.75" hidden="1">
      <c r="A49" s="6"/>
      <c r="B49" s="6" t="s">
        <v>48</v>
      </c>
      <c r="C49" s="6"/>
      <c r="D49" s="6"/>
      <c r="E49" s="6">
        <f>E45+E46+E47+E48</f>
        <v>1888.434</v>
      </c>
    </row>
    <row r="50" spans="1:5" s="26" customFormat="1" ht="12.75" hidden="1">
      <c r="A50" s="7"/>
      <c r="B50" s="7"/>
      <c r="C50" s="7"/>
      <c r="D50" s="7"/>
      <c r="E50" s="7"/>
    </row>
    <row r="51" spans="1:5" s="26" customFormat="1" ht="17.25" customHeight="1">
      <c r="A51" s="12" t="s">
        <v>78</v>
      </c>
      <c r="B51" s="12"/>
      <c r="C51" s="12"/>
      <c r="D51" s="12"/>
      <c r="E51" s="12"/>
    </row>
    <row r="52" spans="1:5" s="26" customFormat="1" ht="12.75">
      <c r="A52" s="12" t="s">
        <v>1</v>
      </c>
      <c r="B52" s="12" t="s">
        <v>43</v>
      </c>
      <c r="C52" s="12" t="s">
        <v>2</v>
      </c>
      <c r="D52" s="12" t="s">
        <v>44</v>
      </c>
      <c r="E52" s="12" t="s">
        <v>45</v>
      </c>
    </row>
    <row r="53" spans="1:5" s="26" customFormat="1" ht="20.25" customHeight="1">
      <c r="A53" s="6">
        <v>1</v>
      </c>
      <c r="B53" s="30" t="s">
        <v>70</v>
      </c>
      <c r="C53" s="6" t="s">
        <v>58</v>
      </c>
      <c r="D53" s="12"/>
      <c r="E53" s="12">
        <v>1678.604</v>
      </c>
    </row>
    <row r="54" spans="1:5" s="26" customFormat="1" ht="29.25" customHeight="1">
      <c r="A54" s="6">
        <v>2</v>
      </c>
      <c r="B54" s="30" t="s">
        <v>69</v>
      </c>
      <c r="C54" s="6" t="s">
        <v>58</v>
      </c>
      <c r="D54" s="6"/>
      <c r="E54" s="6">
        <v>209.82</v>
      </c>
    </row>
    <row r="55" spans="1:5" s="26" customFormat="1" ht="20.25" customHeight="1">
      <c r="A55" s="6">
        <v>3</v>
      </c>
      <c r="B55" s="30" t="s">
        <v>79</v>
      </c>
      <c r="C55" s="6" t="s">
        <v>58</v>
      </c>
      <c r="D55" s="12" t="s">
        <v>80</v>
      </c>
      <c r="E55" s="12">
        <v>1021.95</v>
      </c>
    </row>
    <row r="56" spans="1:5" s="26" customFormat="1" ht="20.25" customHeight="1">
      <c r="A56" s="6">
        <v>4</v>
      </c>
      <c r="B56" s="6" t="s">
        <v>81</v>
      </c>
      <c r="C56" s="6" t="s">
        <v>58</v>
      </c>
      <c r="D56" s="12" t="s">
        <v>82</v>
      </c>
      <c r="E56" s="12">
        <v>915.99</v>
      </c>
    </row>
    <row r="57" spans="1:5" s="26" customFormat="1" ht="20.25" customHeight="1">
      <c r="A57" s="6">
        <v>5</v>
      </c>
      <c r="B57" s="6" t="s">
        <v>83</v>
      </c>
      <c r="C57" s="6" t="s">
        <v>58</v>
      </c>
      <c r="D57" s="12"/>
      <c r="E57" s="12">
        <v>3030.47</v>
      </c>
    </row>
    <row r="58" spans="1:5" s="26" customFormat="1" ht="31.5" customHeight="1">
      <c r="A58" s="6">
        <v>6</v>
      </c>
      <c r="B58" s="6" t="s">
        <v>84</v>
      </c>
      <c r="C58" s="6" t="s">
        <v>58</v>
      </c>
      <c r="D58" s="27"/>
      <c r="E58" s="12">
        <v>35005.06</v>
      </c>
    </row>
    <row r="59" spans="1:5" s="26" customFormat="1" ht="31.5" customHeight="1">
      <c r="A59" s="6">
        <v>7</v>
      </c>
      <c r="B59" s="6" t="s">
        <v>74</v>
      </c>
      <c r="C59" s="6" t="s">
        <v>58</v>
      </c>
      <c r="D59" s="27"/>
      <c r="E59" s="12">
        <v>2124.78</v>
      </c>
    </row>
    <row r="60" spans="1:5" s="26" customFormat="1" ht="31.5" customHeight="1">
      <c r="A60" s="6">
        <v>8</v>
      </c>
      <c r="B60" s="6" t="s">
        <v>85</v>
      </c>
      <c r="C60" s="6" t="s">
        <v>47</v>
      </c>
      <c r="D60" s="27"/>
      <c r="E60" s="12">
        <v>788.83</v>
      </c>
    </row>
    <row r="61" spans="1:5" s="26" customFormat="1" ht="31.5" customHeight="1">
      <c r="A61" s="6">
        <v>9</v>
      </c>
      <c r="B61" s="6" t="s">
        <v>86</v>
      </c>
      <c r="C61" s="6" t="s">
        <v>47</v>
      </c>
      <c r="D61" s="12" t="s">
        <v>87</v>
      </c>
      <c r="E61" s="12">
        <v>1995.45</v>
      </c>
    </row>
    <row r="62" spans="1:5" s="26" customFormat="1" ht="12.75" hidden="1">
      <c r="A62" s="6"/>
      <c r="B62" s="6" t="s">
        <v>48</v>
      </c>
      <c r="C62" s="6"/>
      <c r="D62" s="6"/>
      <c r="E62" s="6">
        <f>E53+E54+E55+E56+E57+E58+E59+E60+E61</f>
        <v>46770.954</v>
      </c>
    </row>
    <row r="63" spans="1:5" s="26" customFormat="1" ht="12.75" hidden="1">
      <c r="A63" s="7"/>
      <c r="B63" s="7"/>
      <c r="C63" s="7"/>
      <c r="D63" s="7"/>
      <c r="E63" s="7"/>
    </row>
    <row r="64" spans="1:5" s="26" customFormat="1" ht="28.5" customHeight="1">
      <c r="A64" s="12" t="s">
        <v>88</v>
      </c>
      <c r="B64" s="12"/>
      <c r="C64" s="12"/>
      <c r="D64" s="12"/>
      <c r="E64" s="12"/>
    </row>
    <row r="65" spans="1:5" s="26" customFormat="1" ht="12.75">
      <c r="A65" s="12" t="s">
        <v>1</v>
      </c>
      <c r="B65" s="12" t="s">
        <v>43</v>
      </c>
      <c r="C65" s="12" t="s">
        <v>2</v>
      </c>
      <c r="D65" s="12" t="s">
        <v>44</v>
      </c>
      <c r="E65" s="12" t="s">
        <v>45</v>
      </c>
    </row>
    <row r="66" spans="1:5" s="26" customFormat="1" ht="32.25" customHeight="1">
      <c r="A66" s="6">
        <v>1</v>
      </c>
      <c r="B66" s="12" t="s">
        <v>89</v>
      </c>
      <c r="C66" s="6" t="s">
        <v>47</v>
      </c>
      <c r="D66" s="6" t="s">
        <v>90</v>
      </c>
      <c r="E66" s="6">
        <v>2217.9</v>
      </c>
    </row>
    <row r="67" spans="1:5" s="26" customFormat="1" ht="12.75">
      <c r="A67" s="6">
        <v>2</v>
      </c>
      <c r="B67" s="31" t="s">
        <v>91</v>
      </c>
      <c r="C67" s="6" t="s">
        <v>47</v>
      </c>
      <c r="D67" s="12" t="s">
        <v>92</v>
      </c>
      <c r="E67" s="12">
        <v>1512.59</v>
      </c>
    </row>
    <row r="68" spans="1:5" s="26" customFormat="1" ht="12.75">
      <c r="A68" s="6">
        <v>3</v>
      </c>
      <c r="B68" s="30" t="s">
        <v>70</v>
      </c>
      <c r="C68" s="6" t="s">
        <v>47</v>
      </c>
      <c r="D68" s="6"/>
      <c r="E68" s="6">
        <v>1678.604</v>
      </c>
    </row>
    <row r="69" spans="1:5" s="26" customFormat="1" ht="12.75">
      <c r="A69" s="6">
        <v>4</v>
      </c>
      <c r="B69" s="30" t="s">
        <v>69</v>
      </c>
      <c r="C69" s="6" t="s">
        <v>58</v>
      </c>
      <c r="D69" s="6"/>
      <c r="E69" s="6">
        <v>209.82</v>
      </c>
    </row>
    <row r="70" spans="1:5" s="26" customFormat="1" ht="12.75">
      <c r="A70" s="6">
        <v>5</v>
      </c>
      <c r="B70" s="6" t="s">
        <v>77</v>
      </c>
      <c r="C70" s="6" t="s">
        <v>47</v>
      </c>
      <c r="D70" s="6"/>
      <c r="E70" s="6">
        <v>4608</v>
      </c>
    </row>
    <row r="71" spans="1:5" s="26" customFormat="1" ht="12.75" hidden="1">
      <c r="A71" s="6"/>
      <c r="B71" s="6" t="s">
        <v>48</v>
      </c>
      <c r="C71" s="6"/>
      <c r="D71" s="6"/>
      <c r="E71" s="6">
        <f>E66+E67+E68+E69+E70</f>
        <v>10226.914</v>
      </c>
    </row>
    <row r="72" spans="1:5" s="26" customFormat="1" ht="21.75" customHeight="1">
      <c r="A72" s="12" t="s">
        <v>93</v>
      </c>
      <c r="B72" s="12"/>
      <c r="C72" s="12"/>
      <c r="D72" s="12"/>
      <c r="E72" s="12"/>
    </row>
    <row r="73" spans="1:5" s="26" customFormat="1" ht="12.75">
      <c r="A73" s="12" t="s">
        <v>1</v>
      </c>
      <c r="B73" s="12" t="s">
        <v>43</v>
      </c>
      <c r="C73" s="12" t="s">
        <v>2</v>
      </c>
      <c r="D73" s="12" t="s">
        <v>44</v>
      </c>
      <c r="E73" s="12" t="s">
        <v>45</v>
      </c>
    </row>
    <row r="74" spans="1:5" s="26" customFormat="1" ht="27.75" customHeight="1">
      <c r="A74" s="6">
        <v>1</v>
      </c>
      <c r="B74" s="30" t="s">
        <v>70</v>
      </c>
      <c r="C74" s="6" t="s">
        <v>47</v>
      </c>
      <c r="D74" s="6"/>
      <c r="E74" s="6">
        <v>1678.604</v>
      </c>
    </row>
    <row r="75" spans="1:5" s="26" customFormat="1" ht="12.75">
      <c r="A75" s="6">
        <v>2</v>
      </c>
      <c r="B75" s="30" t="s">
        <v>69</v>
      </c>
      <c r="C75" s="6" t="s">
        <v>58</v>
      </c>
      <c r="D75" s="6"/>
      <c r="E75" s="6">
        <v>209.82</v>
      </c>
    </row>
    <row r="76" spans="1:5" s="26" customFormat="1" ht="12.75">
      <c r="A76" s="6">
        <v>3</v>
      </c>
      <c r="B76" s="30" t="s">
        <v>94</v>
      </c>
      <c r="C76" s="6" t="s">
        <v>58</v>
      </c>
      <c r="D76" s="6"/>
      <c r="E76" s="6">
        <v>11742.36</v>
      </c>
    </row>
    <row r="77" spans="1:5" s="26" customFormat="1" ht="12.75">
      <c r="A77" s="6">
        <v>4</v>
      </c>
      <c r="B77" s="30" t="s">
        <v>95</v>
      </c>
      <c r="C77" s="6" t="s">
        <v>58</v>
      </c>
      <c r="D77" s="6" t="s">
        <v>96</v>
      </c>
      <c r="E77" s="6">
        <v>3480</v>
      </c>
    </row>
    <row r="78" spans="1:5" s="26" customFormat="1" ht="12.75">
      <c r="A78" s="6">
        <v>5</v>
      </c>
      <c r="B78" s="31" t="s">
        <v>97</v>
      </c>
      <c r="C78" s="12" t="s">
        <v>58</v>
      </c>
      <c r="D78" s="6" t="s">
        <v>98</v>
      </c>
      <c r="E78" s="6">
        <v>1628.21</v>
      </c>
    </row>
    <row r="79" spans="1:5" s="26" customFormat="1" ht="12.75">
      <c r="A79" s="6">
        <v>6</v>
      </c>
      <c r="B79" s="31" t="s">
        <v>99</v>
      </c>
      <c r="C79" s="12" t="s">
        <v>58</v>
      </c>
      <c r="D79" s="6" t="s">
        <v>100</v>
      </c>
      <c r="E79" s="6">
        <v>1297.44</v>
      </c>
    </row>
    <row r="80" spans="1:5" s="26" customFormat="1" ht="12.75" hidden="1">
      <c r="A80" s="6"/>
      <c r="B80" s="6" t="s">
        <v>48</v>
      </c>
      <c r="C80" s="6"/>
      <c r="D80" s="6"/>
      <c r="E80" s="6">
        <f>SUM(E74:E79)</f>
        <v>20036.433999999997</v>
      </c>
    </row>
    <row r="81" spans="1:5" s="26" customFormat="1" ht="21.75" customHeight="1">
      <c r="A81" s="12" t="s">
        <v>101</v>
      </c>
      <c r="B81" s="12"/>
      <c r="C81" s="12"/>
      <c r="D81" s="12"/>
      <c r="E81" s="12"/>
    </row>
    <row r="82" spans="1:5" s="26" customFormat="1" ht="30.75" customHeight="1">
      <c r="A82" s="6">
        <v>1</v>
      </c>
      <c r="B82" s="31" t="s">
        <v>102</v>
      </c>
      <c r="C82" s="6" t="s">
        <v>58</v>
      </c>
      <c r="D82" s="6" t="s">
        <v>103</v>
      </c>
      <c r="E82" s="6">
        <v>1274.72</v>
      </c>
    </row>
    <row r="83" spans="1:5" s="26" customFormat="1" ht="12.75">
      <c r="A83" s="6">
        <v>2</v>
      </c>
      <c r="B83" s="6" t="s">
        <v>104</v>
      </c>
      <c r="C83" s="12" t="s">
        <v>58</v>
      </c>
      <c r="D83" s="6" t="s">
        <v>105</v>
      </c>
      <c r="E83" s="6">
        <v>4637.31</v>
      </c>
    </row>
    <row r="84" spans="1:5" s="26" customFormat="1" ht="32.25" customHeight="1">
      <c r="A84" s="6">
        <v>3</v>
      </c>
      <c r="B84" s="30" t="s">
        <v>70</v>
      </c>
      <c r="C84" s="6" t="s">
        <v>47</v>
      </c>
      <c r="D84" s="6"/>
      <c r="E84" s="6">
        <v>1678.604</v>
      </c>
    </row>
    <row r="85" spans="1:5" s="26" customFormat="1" ht="12.75">
      <c r="A85" s="6">
        <v>4</v>
      </c>
      <c r="B85" s="30" t="s">
        <v>69</v>
      </c>
      <c r="C85" s="6" t="s">
        <v>58</v>
      </c>
      <c r="D85" s="6"/>
      <c r="E85" s="6">
        <v>209.82</v>
      </c>
    </row>
    <row r="86" spans="1:5" s="26" customFormat="1" ht="12.75">
      <c r="A86" s="6">
        <v>5</v>
      </c>
      <c r="B86" s="30" t="s">
        <v>106</v>
      </c>
      <c r="C86" s="6" t="s">
        <v>58</v>
      </c>
      <c r="D86" s="6" t="s">
        <v>107</v>
      </c>
      <c r="E86" s="6">
        <v>1510</v>
      </c>
    </row>
    <row r="87" spans="1:5" s="26" customFormat="1" ht="12.75" hidden="1">
      <c r="A87" s="6"/>
      <c r="B87" s="6" t="s">
        <v>48</v>
      </c>
      <c r="C87" s="6"/>
      <c r="D87" s="6"/>
      <c r="E87" s="6">
        <f>SUM(E82:E86)</f>
        <v>9310.454</v>
      </c>
    </row>
    <row r="88" s="26" customFormat="1" ht="12.75" hidden="1"/>
    <row r="89" spans="1:5" s="26" customFormat="1" ht="30.75" customHeight="1">
      <c r="A89" s="12" t="s">
        <v>108</v>
      </c>
      <c r="B89" s="12"/>
      <c r="C89" s="12"/>
      <c r="D89" s="12"/>
      <c r="E89" s="12"/>
    </row>
    <row r="90" spans="1:5" s="26" customFormat="1" ht="12.75">
      <c r="A90" s="6">
        <v>1</v>
      </c>
      <c r="B90" s="30" t="s">
        <v>70</v>
      </c>
      <c r="C90" s="6" t="s">
        <v>47</v>
      </c>
      <c r="D90" s="6"/>
      <c r="E90" s="6">
        <v>1678.604</v>
      </c>
    </row>
    <row r="91" spans="1:5" s="26" customFormat="1" ht="12.75">
      <c r="A91" s="6">
        <v>2</v>
      </c>
      <c r="B91" s="30" t="s">
        <v>69</v>
      </c>
      <c r="C91" s="6" t="s">
        <v>58</v>
      </c>
      <c r="D91" s="6"/>
      <c r="E91" s="6">
        <v>209.82</v>
      </c>
    </row>
    <row r="92" spans="1:5" s="26" customFormat="1" ht="12.75">
      <c r="A92" s="6">
        <v>3</v>
      </c>
      <c r="B92" s="12" t="s">
        <v>109</v>
      </c>
      <c r="C92" s="6" t="s">
        <v>58</v>
      </c>
      <c r="D92" s="6" t="s">
        <v>110</v>
      </c>
      <c r="E92" s="6">
        <v>1120</v>
      </c>
    </row>
    <row r="93" spans="1:5" s="26" customFormat="1" ht="12.75">
      <c r="A93" s="6">
        <v>4</v>
      </c>
      <c r="B93" s="12" t="s">
        <v>111</v>
      </c>
      <c r="C93" s="6" t="s">
        <v>58</v>
      </c>
      <c r="D93" s="6" t="s">
        <v>107</v>
      </c>
      <c r="E93" s="6">
        <v>-1510</v>
      </c>
    </row>
    <row r="94" spans="1:5" s="26" customFormat="1" ht="12.75">
      <c r="A94" s="6">
        <v>5</v>
      </c>
      <c r="B94" s="6" t="s">
        <v>112</v>
      </c>
      <c r="C94" s="6" t="s">
        <v>58</v>
      </c>
      <c r="D94" s="6" t="s">
        <v>113</v>
      </c>
      <c r="E94" s="6">
        <v>1987.6</v>
      </c>
    </row>
    <row r="95" spans="1:5" s="26" customFormat="1" ht="12.75">
      <c r="A95" s="6">
        <v>6</v>
      </c>
      <c r="B95" s="6" t="s">
        <v>114</v>
      </c>
      <c r="C95" s="6" t="s">
        <v>58</v>
      </c>
      <c r="D95" s="6"/>
      <c r="E95" s="6">
        <v>2897.46</v>
      </c>
    </row>
    <row r="96" spans="1:5" s="26" customFormat="1" ht="12.75">
      <c r="A96" s="6">
        <v>7</v>
      </c>
      <c r="B96" s="6" t="s">
        <v>115</v>
      </c>
      <c r="C96" s="6" t="s">
        <v>58</v>
      </c>
      <c r="D96" s="6" t="s">
        <v>116</v>
      </c>
      <c r="E96" s="6">
        <v>570.55</v>
      </c>
    </row>
    <row r="97" spans="1:5" s="26" customFormat="1" ht="12.75">
      <c r="A97" s="6">
        <v>8</v>
      </c>
      <c r="B97" s="6" t="s">
        <v>117</v>
      </c>
      <c r="C97" s="6" t="s">
        <v>58</v>
      </c>
      <c r="D97" s="6" t="s">
        <v>118</v>
      </c>
      <c r="E97" s="6">
        <v>1183.5</v>
      </c>
    </row>
    <row r="98" spans="1:5" s="26" customFormat="1" ht="12.75">
      <c r="A98" s="6">
        <v>9</v>
      </c>
      <c r="B98" s="6" t="s">
        <v>119</v>
      </c>
      <c r="C98" s="6" t="s">
        <v>58</v>
      </c>
      <c r="D98" s="6" t="s">
        <v>120</v>
      </c>
      <c r="E98" s="6">
        <v>1238.16</v>
      </c>
    </row>
    <row r="99" spans="1:5" s="26" customFormat="1" ht="12.75" hidden="1">
      <c r="A99" s="6">
        <v>10</v>
      </c>
      <c r="B99" s="6"/>
      <c r="C99" s="6"/>
      <c r="D99" s="6"/>
      <c r="E99" s="6"/>
    </row>
    <row r="100" spans="1:5" s="26" customFormat="1" ht="12.75" hidden="1">
      <c r="A100" s="6"/>
      <c r="B100" s="6" t="s">
        <v>48</v>
      </c>
      <c r="C100" s="6"/>
      <c r="D100" s="6"/>
      <c r="E100" s="6">
        <f>SUM(E90:E99)</f>
        <v>9375.694</v>
      </c>
    </row>
    <row r="101" s="26" customFormat="1" ht="12.75" hidden="1"/>
    <row r="102" spans="1:5" s="26" customFormat="1" ht="18" customHeight="1">
      <c r="A102" s="12" t="s">
        <v>52</v>
      </c>
      <c r="B102" s="12"/>
      <c r="C102" s="12"/>
      <c r="D102" s="12"/>
      <c r="E102" s="12"/>
    </row>
    <row r="103" spans="1:5" s="26" customFormat="1" ht="21.75" customHeight="1">
      <c r="A103" s="6">
        <v>1</v>
      </c>
      <c r="B103" s="31" t="s">
        <v>121</v>
      </c>
      <c r="C103" s="6" t="s">
        <v>58</v>
      </c>
      <c r="D103" s="6" t="s">
        <v>122</v>
      </c>
      <c r="E103" s="6">
        <v>1437.68</v>
      </c>
    </row>
    <row r="104" spans="1:5" s="26" customFormat="1" ht="12.75">
      <c r="A104" s="6">
        <v>2</v>
      </c>
      <c r="B104" s="31" t="s">
        <v>123</v>
      </c>
      <c r="C104" s="6" t="s">
        <v>58</v>
      </c>
      <c r="D104" s="6" t="s">
        <v>124</v>
      </c>
      <c r="E104" s="6">
        <v>748.03</v>
      </c>
    </row>
    <row r="105" spans="1:5" s="26" customFormat="1" ht="12.75">
      <c r="A105" s="6">
        <v>3</v>
      </c>
      <c r="B105" s="32" t="s">
        <v>125</v>
      </c>
      <c r="C105" s="6" t="s">
        <v>58</v>
      </c>
      <c r="D105" s="6" t="s">
        <v>126</v>
      </c>
      <c r="E105" s="6">
        <v>944.43</v>
      </c>
    </row>
    <row r="106" spans="1:5" s="26" customFormat="1" ht="12.75">
      <c r="A106" s="6">
        <v>4</v>
      </c>
      <c r="B106" s="33" t="s">
        <v>127</v>
      </c>
      <c r="C106" s="6" t="s">
        <v>58</v>
      </c>
      <c r="D106" s="6" t="s">
        <v>128</v>
      </c>
      <c r="E106" s="6">
        <v>2815.15</v>
      </c>
    </row>
    <row r="107" spans="1:5" s="26" customFormat="1" ht="12.75">
      <c r="A107" s="6">
        <v>5</v>
      </c>
      <c r="B107" s="30" t="s">
        <v>70</v>
      </c>
      <c r="C107" s="6" t="s">
        <v>47</v>
      </c>
      <c r="D107" s="6"/>
      <c r="E107" s="6">
        <v>1678.604</v>
      </c>
    </row>
    <row r="108" spans="1:5" s="26" customFormat="1" ht="12.75">
      <c r="A108" s="6">
        <v>6</v>
      </c>
      <c r="B108" s="30" t="s">
        <v>69</v>
      </c>
      <c r="C108" s="6" t="s">
        <v>58</v>
      </c>
      <c r="D108" s="6"/>
      <c r="E108" s="6">
        <v>209.82</v>
      </c>
    </row>
    <row r="109" spans="1:5" s="26" customFormat="1" ht="12.75">
      <c r="A109" s="6">
        <v>7</v>
      </c>
      <c r="B109" s="30" t="s">
        <v>129</v>
      </c>
      <c r="C109" s="6" t="s">
        <v>58</v>
      </c>
      <c r="D109" s="6" t="s">
        <v>130</v>
      </c>
      <c r="E109" s="6">
        <v>961.2</v>
      </c>
    </row>
    <row r="110" spans="1:5" s="26" customFormat="1" ht="12.75" hidden="1">
      <c r="A110" s="6"/>
      <c r="B110" s="6" t="s">
        <v>48</v>
      </c>
      <c r="C110" s="6"/>
      <c r="D110" s="6"/>
      <c r="E110" s="6">
        <f>SUM(E103:E109)</f>
        <v>8794.914</v>
      </c>
    </row>
    <row r="111" s="26" customFormat="1" ht="12.75" hidden="1"/>
    <row r="112" spans="1:5" s="26" customFormat="1" ht="12.75" hidden="1">
      <c r="A112" s="34"/>
      <c r="B112" s="34" t="s">
        <v>55</v>
      </c>
      <c r="C112" s="34"/>
      <c r="D112" s="34"/>
      <c r="E112" s="35">
        <f>E7+E17+E24+E33+E41+E49+E62+E71+E80+E87+E100+E110</f>
        <v>135774.309</v>
      </c>
    </row>
    <row r="113" s="26" customFormat="1" ht="12.75"/>
    <row r="114" s="26" customFormat="1" ht="12.75"/>
    <row r="115" s="26" customFormat="1" ht="12.75"/>
  </sheetData>
  <sheetProtection selectLockedCells="1" selectUnlockedCells="1"/>
  <mergeCells count="12">
    <mergeCell ref="A1:E1"/>
    <mergeCell ref="A9:E9"/>
    <mergeCell ref="A19:E19"/>
    <mergeCell ref="A26:E26"/>
    <mergeCell ref="A35:E35"/>
    <mergeCell ref="A43:E43"/>
    <mergeCell ref="A51:E51"/>
    <mergeCell ref="A64:E64"/>
    <mergeCell ref="A72:E72"/>
    <mergeCell ref="A81:E81"/>
    <mergeCell ref="A89:E89"/>
    <mergeCell ref="A102:E102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2018-01-23T13:50:21Z</cp:lastPrinted>
  <dcterms:modified xsi:type="dcterms:W3CDTF">2018-04-02T07:40:32Z</dcterms:modified>
  <cp:category/>
  <cp:version/>
  <cp:contentType/>
  <cp:contentStatus/>
  <cp:revision>275</cp:revision>
</cp:coreProperties>
</file>